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4520" windowHeight="12780" tabRatio="967" firstSheet="1" activeTab="25"/>
  </bookViews>
  <sheets>
    <sheet name="IMPORT1" sheetId="1" state="hidden" r:id="rId1"/>
    <sheet name="ARUE" sheetId="20" r:id="rId2"/>
    <sheet name="IMPORT2" sheetId="26" state="hidden" r:id="rId3"/>
    <sheet name="FAAA" sheetId="25" r:id="rId4"/>
    <sheet name="IMPORT3" sheetId="39" state="hidden" r:id="rId5"/>
    <sheet name="HITIAA O TE RA" sheetId="40" r:id="rId6"/>
    <sheet name="IMPORT4" sheetId="41" state="hidden" r:id="rId7"/>
    <sheet name="MAHINA" sheetId="46" r:id="rId8"/>
    <sheet name="IMPORT5" sheetId="47" state="hidden" r:id="rId9"/>
    <sheet name="MOOREA MAIAO" sheetId="54" r:id="rId10"/>
    <sheet name="IMPORT6" sheetId="55" state="hidden" r:id="rId11"/>
    <sheet name="PAEA" sheetId="62" r:id="rId12"/>
    <sheet name="IMPORT7" sheetId="63" state="hidden" r:id="rId13"/>
    <sheet name="PAPARA" sheetId="64" r:id="rId14"/>
    <sheet name="IMPPORT8" sheetId="65" state="hidden" r:id="rId15"/>
    <sheet name="PAPEETE" sheetId="66" r:id="rId16"/>
    <sheet name="IMPORT9" sheetId="67" state="hidden" r:id="rId17"/>
    <sheet name="PIRAE" sheetId="68" r:id="rId18"/>
    <sheet name="IMPORT10" sheetId="69" state="hidden" r:id="rId19"/>
    <sheet name="PUNAAUIA" sheetId="72" r:id="rId20"/>
    <sheet name="IMPORT11" sheetId="79" state="hidden" r:id="rId21"/>
    <sheet name="TAIARAPU E" sheetId="90" r:id="rId22"/>
    <sheet name="IMPORT12" sheetId="91" state="hidden" r:id="rId23"/>
    <sheet name="TAIARAPU O" sheetId="92" r:id="rId24"/>
    <sheet name="IMPORT13" sheetId="99" state="hidden" r:id="rId25"/>
    <sheet name="TEVA I UTA" sheetId="100" r:id="rId26"/>
    <sheet name="Feuil1" sheetId="101" r:id="rId27"/>
  </sheets>
  <calcPr calcId="145621"/>
</workbook>
</file>

<file path=xl/calcChain.xml><?xml version="1.0" encoding="utf-8"?>
<calcChain xmlns="http://schemas.openxmlformats.org/spreadsheetml/2006/main">
  <c r="M7" i="25" l="1"/>
  <c r="M8" i="25"/>
  <c r="M9" i="25"/>
  <c r="M10" i="25"/>
  <c r="M11" i="25"/>
  <c r="M12" i="25"/>
  <c r="M13" i="25"/>
  <c r="M14" i="25"/>
  <c r="M15" i="25"/>
  <c r="M16" i="25"/>
  <c r="M17" i="25"/>
  <c r="M18" i="25"/>
  <c r="M19" i="25"/>
  <c r="M6" i="25"/>
  <c r="M5" i="25" s="1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6" i="25"/>
  <c r="O7" i="100" l="1"/>
  <c r="O8" i="100"/>
  <c r="O9" i="100"/>
  <c r="O6" i="100"/>
  <c r="M7" i="100"/>
  <c r="M8" i="100"/>
  <c r="M9" i="100"/>
  <c r="M6" i="100"/>
  <c r="L7" i="100"/>
  <c r="L8" i="100"/>
  <c r="L9" i="100"/>
  <c r="L6" i="100"/>
  <c r="K7" i="100"/>
  <c r="K8" i="100"/>
  <c r="K9" i="100"/>
  <c r="K6" i="100"/>
  <c r="I7" i="100"/>
  <c r="I8" i="100"/>
  <c r="I9" i="100"/>
  <c r="I6" i="100"/>
  <c r="G7" i="100"/>
  <c r="G8" i="100"/>
  <c r="G9" i="100"/>
  <c r="G6" i="100"/>
  <c r="E7" i="100"/>
  <c r="F7" i="100"/>
  <c r="E8" i="100"/>
  <c r="F8" i="100"/>
  <c r="E9" i="100"/>
  <c r="F9" i="100"/>
  <c r="F6" i="100"/>
  <c r="E6" i="100"/>
  <c r="O7" i="92"/>
  <c r="O8" i="92"/>
  <c r="O6" i="92"/>
  <c r="M7" i="92"/>
  <c r="M8" i="92"/>
  <c r="M6" i="92"/>
  <c r="L7" i="92"/>
  <c r="L8" i="92"/>
  <c r="L6" i="92"/>
  <c r="K7" i="92"/>
  <c r="K8" i="92"/>
  <c r="K6" i="92"/>
  <c r="I7" i="92"/>
  <c r="I8" i="92"/>
  <c r="I6" i="92"/>
  <c r="G7" i="92"/>
  <c r="G8" i="92"/>
  <c r="G6" i="92"/>
  <c r="E7" i="92"/>
  <c r="F7" i="92"/>
  <c r="E8" i="92"/>
  <c r="F8" i="92"/>
  <c r="F6" i="92"/>
  <c r="E6" i="92"/>
  <c r="O7" i="90"/>
  <c r="O8" i="90"/>
  <c r="O9" i="90"/>
  <c r="O10" i="90"/>
  <c r="O11" i="90"/>
  <c r="O12" i="90"/>
  <c r="O13" i="90"/>
  <c r="O6" i="90"/>
  <c r="M7" i="90"/>
  <c r="M8" i="90"/>
  <c r="M9" i="90"/>
  <c r="M10" i="90"/>
  <c r="M11" i="90"/>
  <c r="M12" i="90"/>
  <c r="M13" i="90"/>
  <c r="M6" i="90"/>
  <c r="L7" i="90"/>
  <c r="L8" i="90"/>
  <c r="L9" i="90"/>
  <c r="L10" i="90"/>
  <c r="L11" i="90"/>
  <c r="L12" i="90"/>
  <c r="L13" i="90"/>
  <c r="L6" i="90"/>
  <c r="K7" i="90"/>
  <c r="K8" i="90"/>
  <c r="K9" i="90"/>
  <c r="K10" i="90"/>
  <c r="K11" i="90"/>
  <c r="K12" i="90"/>
  <c r="K13" i="90"/>
  <c r="K6" i="90"/>
  <c r="I7" i="90"/>
  <c r="I8" i="90"/>
  <c r="I9" i="90"/>
  <c r="I10" i="90"/>
  <c r="I11" i="90"/>
  <c r="I12" i="90"/>
  <c r="I13" i="90"/>
  <c r="I6" i="90"/>
  <c r="G7" i="90"/>
  <c r="G8" i="90"/>
  <c r="G9" i="90"/>
  <c r="G10" i="90"/>
  <c r="G11" i="90"/>
  <c r="G12" i="90"/>
  <c r="G13" i="90"/>
  <c r="G6" i="90"/>
  <c r="E7" i="90"/>
  <c r="F7" i="90"/>
  <c r="E8" i="90"/>
  <c r="F8" i="90"/>
  <c r="E9" i="90"/>
  <c r="F9" i="90"/>
  <c r="E10" i="90"/>
  <c r="F10" i="90"/>
  <c r="E11" i="90"/>
  <c r="F11" i="90"/>
  <c r="E12" i="90"/>
  <c r="F12" i="90"/>
  <c r="E13" i="90"/>
  <c r="F13" i="90"/>
  <c r="F6" i="90"/>
  <c r="E6" i="90"/>
  <c r="O7" i="72"/>
  <c r="O8" i="72"/>
  <c r="O9" i="72"/>
  <c r="O10" i="72"/>
  <c r="O11" i="72"/>
  <c r="O12" i="72"/>
  <c r="O13" i="72"/>
  <c r="O14" i="72"/>
  <c r="O15" i="72"/>
  <c r="O16" i="72"/>
  <c r="O17" i="72"/>
  <c r="O18" i="72"/>
  <c r="O19" i="72"/>
  <c r="O20" i="72"/>
  <c r="O6" i="72"/>
  <c r="M7" i="72"/>
  <c r="M8" i="72"/>
  <c r="M9" i="72"/>
  <c r="M10" i="72"/>
  <c r="M11" i="72"/>
  <c r="M12" i="72"/>
  <c r="M13" i="72"/>
  <c r="M14" i="72"/>
  <c r="M15" i="72"/>
  <c r="M16" i="72"/>
  <c r="M17" i="72"/>
  <c r="M18" i="72"/>
  <c r="M19" i="72"/>
  <c r="M20" i="72"/>
  <c r="M6" i="72"/>
  <c r="L7" i="72"/>
  <c r="L8" i="72"/>
  <c r="L9" i="72"/>
  <c r="L10" i="72"/>
  <c r="L11" i="72"/>
  <c r="L12" i="72"/>
  <c r="L13" i="72"/>
  <c r="L14" i="72"/>
  <c r="L15" i="72"/>
  <c r="L16" i="72"/>
  <c r="L17" i="72"/>
  <c r="L18" i="72"/>
  <c r="L19" i="72"/>
  <c r="L20" i="72"/>
  <c r="L6" i="72"/>
  <c r="K7" i="72"/>
  <c r="K8" i="72"/>
  <c r="K9" i="72"/>
  <c r="K10" i="72"/>
  <c r="K11" i="72"/>
  <c r="K12" i="72"/>
  <c r="K13" i="72"/>
  <c r="K14" i="72"/>
  <c r="K15" i="72"/>
  <c r="K16" i="72"/>
  <c r="K17" i="72"/>
  <c r="K18" i="72"/>
  <c r="K19" i="72"/>
  <c r="K20" i="72"/>
  <c r="K6" i="72"/>
  <c r="I7" i="72"/>
  <c r="I8" i="72"/>
  <c r="I9" i="72"/>
  <c r="I10" i="72"/>
  <c r="I11" i="72"/>
  <c r="I12" i="72"/>
  <c r="I13" i="72"/>
  <c r="I14" i="72"/>
  <c r="I15" i="72"/>
  <c r="I16" i="72"/>
  <c r="I17" i="72"/>
  <c r="I18" i="72"/>
  <c r="I19" i="72"/>
  <c r="I20" i="72"/>
  <c r="I6" i="72"/>
  <c r="G7" i="72"/>
  <c r="G8" i="72"/>
  <c r="G9" i="72"/>
  <c r="G10" i="72"/>
  <c r="G11" i="72"/>
  <c r="G12" i="72"/>
  <c r="G13" i="72"/>
  <c r="G14" i="72"/>
  <c r="G15" i="72"/>
  <c r="G16" i="72"/>
  <c r="G17" i="72"/>
  <c r="G18" i="72"/>
  <c r="G19" i="72"/>
  <c r="G20" i="72"/>
  <c r="G6" i="72"/>
  <c r="E7" i="72"/>
  <c r="F7" i="72"/>
  <c r="E8" i="72"/>
  <c r="F8" i="72"/>
  <c r="E9" i="72"/>
  <c r="F9" i="72"/>
  <c r="E10" i="72"/>
  <c r="F10" i="72"/>
  <c r="E11" i="72"/>
  <c r="F11" i="72"/>
  <c r="E12" i="72"/>
  <c r="F12" i="72"/>
  <c r="E13" i="72"/>
  <c r="F13" i="72"/>
  <c r="E14" i="72"/>
  <c r="F14" i="72"/>
  <c r="E15" i="72"/>
  <c r="F15" i="72"/>
  <c r="E16" i="72"/>
  <c r="F16" i="72"/>
  <c r="E17" i="72"/>
  <c r="F17" i="72"/>
  <c r="E18" i="72"/>
  <c r="F18" i="72"/>
  <c r="E19" i="72"/>
  <c r="F19" i="72"/>
  <c r="E20" i="72"/>
  <c r="F20" i="72"/>
  <c r="F6" i="72"/>
  <c r="E6" i="72"/>
  <c r="O7" i="68"/>
  <c r="O8" i="68"/>
  <c r="O9" i="68"/>
  <c r="O10" i="68"/>
  <c r="O11" i="68"/>
  <c r="O12" i="68"/>
  <c r="O13" i="68"/>
  <c r="O14" i="68"/>
  <c r="O15" i="68"/>
  <c r="O6" i="68"/>
  <c r="M7" i="68"/>
  <c r="M8" i="68"/>
  <c r="M9" i="68"/>
  <c r="M10" i="68"/>
  <c r="M11" i="68"/>
  <c r="M12" i="68"/>
  <c r="M13" i="68"/>
  <c r="M14" i="68"/>
  <c r="M15" i="68"/>
  <c r="M6" i="68"/>
  <c r="L7" i="68"/>
  <c r="L8" i="68"/>
  <c r="L9" i="68"/>
  <c r="L10" i="68"/>
  <c r="L11" i="68"/>
  <c r="L12" i="68"/>
  <c r="L13" i="68"/>
  <c r="L14" i="68"/>
  <c r="L15" i="68"/>
  <c r="L6" i="68"/>
  <c r="K7" i="68"/>
  <c r="K8" i="68"/>
  <c r="K9" i="68"/>
  <c r="K10" i="68"/>
  <c r="K11" i="68"/>
  <c r="K12" i="68"/>
  <c r="K13" i="68"/>
  <c r="K14" i="68"/>
  <c r="K15" i="68"/>
  <c r="K6" i="68"/>
  <c r="I7" i="68"/>
  <c r="I8" i="68"/>
  <c r="I9" i="68"/>
  <c r="I10" i="68"/>
  <c r="I11" i="68"/>
  <c r="I12" i="68"/>
  <c r="I13" i="68"/>
  <c r="I14" i="68"/>
  <c r="I15" i="68"/>
  <c r="I6" i="68"/>
  <c r="G7" i="68"/>
  <c r="G8" i="68"/>
  <c r="G9" i="68"/>
  <c r="G10" i="68"/>
  <c r="G11" i="68"/>
  <c r="G12" i="68"/>
  <c r="G13" i="68"/>
  <c r="G14" i="68"/>
  <c r="G15" i="68"/>
  <c r="G6" i="68"/>
  <c r="E7" i="68"/>
  <c r="F7" i="68"/>
  <c r="E8" i="68"/>
  <c r="F8" i="68"/>
  <c r="E9" i="68"/>
  <c r="F9" i="68"/>
  <c r="E10" i="68"/>
  <c r="F10" i="68"/>
  <c r="E11" i="68"/>
  <c r="F11" i="68"/>
  <c r="E12" i="68"/>
  <c r="F12" i="68"/>
  <c r="E13" i="68"/>
  <c r="F13" i="68"/>
  <c r="E14" i="68"/>
  <c r="F14" i="68"/>
  <c r="E15" i="68"/>
  <c r="F15" i="68"/>
  <c r="F6" i="68"/>
  <c r="E6" i="68"/>
  <c r="O7" i="66"/>
  <c r="O8" i="66"/>
  <c r="O9" i="66"/>
  <c r="O10" i="66"/>
  <c r="O11" i="66"/>
  <c r="O12" i="66"/>
  <c r="O13" i="66"/>
  <c r="O14" i="66"/>
  <c r="O15" i="66"/>
  <c r="O16" i="66"/>
  <c r="O17" i="66"/>
  <c r="O18" i="66"/>
  <c r="O19" i="66"/>
  <c r="O20" i="66"/>
  <c r="O6" i="66"/>
  <c r="M7" i="66"/>
  <c r="M8" i="66"/>
  <c r="M9" i="66"/>
  <c r="M10" i="66"/>
  <c r="M11" i="66"/>
  <c r="M12" i="66"/>
  <c r="M13" i="66"/>
  <c r="M14" i="66"/>
  <c r="M15" i="66"/>
  <c r="M16" i="66"/>
  <c r="M17" i="66"/>
  <c r="M18" i="66"/>
  <c r="M19" i="66"/>
  <c r="M20" i="66"/>
  <c r="M6" i="66"/>
  <c r="L7" i="66"/>
  <c r="L8" i="66"/>
  <c r="L9" i="66"/>
  <c r="L10" i="66"/>
  <c r="L11" i="66"/>
  <c r="L12" i="66"/>
  <c r="L13" i="66"/>
  <c r="L14" i="66"/>
  <c r="L15" i="66"/>
  <c r="L16" i="66"/>
  <c r="L17" i="66"/>
  <c r="L18" i="66"/>
  <c r="L19" i="66"/>
  <c r="L20" i="66"/>
  <c r="L6" i="66"/>
  <c r="K7" i="66"/>
  <c r="K8" i="66"/>
  <c r="K9" i="66"/>
  <c r="K10" i="66"/>
  <c r="K11" i="66"/>
  <c r="K12" i="66"/>
  <c r="K13" i="66"/>
  <c r="K14" i="66"/>
  <c r="K15" i="66"/>
  <c r="K16" i="66"/>
  <c r="K17" i="66"/>
  <c r="K18" i="66"/>
  <c r="K19" i="66"/>
  <c r="K20" i="66"/>
  <c r="K6" i="66"/>
  <c r="I7" i="66"/>
  <c r="I8" i="66"/>
  <c r="I9" i="66"/>
  <c r="I10" i="66"/>
  <c r="I11" i="66"/>
  <c r="I12" i="66"/>
  <c r="I13" i="66"/>
  <c r="I14" i="66"/>
  <c r="I15" i="66"/>
  <c r="I16" i="66"/>
  <c r="I17" i="66"/>
  <c r="I18" i="66"/>
  <c r="I19" i="66"/>
  <c r="I20" i="66"/>
  <c r="I6" i="66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6" i="66"/>
  <c r="E7" i="66"/>
  <c r="F7" i="66"/>
  <c r="E8" i="66"/>
  <c r="F8" i="66"/>
  <c r="E9" i="66"/>
  <c r="F9" i="66"/>
  <c r="E10" i="66"/>
  <c r="F10" i="66"/>
  <c r="E11" i="66"/>
  <c r="F11" i="66"/>
  <c r="E12" i="66"/>
  <c r="F12" i="66"/>
  <c r="E13" i="66"/>
  <c r="F13" i="66"/>
  <c r="E14" i="66"/>
  <c r="F14" i="66"/>
  <c r="E15" i="66"/>
  <c r="F15" i="66"/>
  <c r="E16" i="66"/>
  <c r="F16" i="66"/>
  <c r="E17" i="66"/>
  <c r="F17" i="66"/>
  <c r="E18" i="66"/>
  <c r="F18" i="66"/>
  <c r="E19" i="66"/>
  <c r="F19" i="66"/>
  <c r="E20" i="66"/>
  <c r="F20" i="66"/>
  <c r="F6" i="66"/>
  <c r="E6" i="66"/>
  <c r="O7" i="64"/>
  <c r="O8" i="64"/>
  <c r="O9" i="64"/>
  <c r="O10" i="64"/>
  <c r="O11" i="64"/>
  <c r="O12" i="64"/>
  <c r="O6" i="64"/>
  <c r="M7" i="64"/>
  <c r="M8" i="64"/>
  <c r="M9" i="64"/>
  <c r="M10" i="64"/>
  <c r="M11" i="64"/>
  <c r="M12" i="64"/>
  <c r="M6" i="64"/>
  <c r="L7" i="64"/>
  <c r="L8" i="64"/>
  <c r="L9" i="64"/>
  <c r="L10" i="64"/>
  <c r="L11" i="64"/>
  <c r="L12" i="64"/>
  <c r="L6" i="64"/>
  <c r="K7" i="64"/>
  <c r="K8" i="64"/>
  <c r="K9" i="64"/>
  <c r="K10" i="64"/>
  <c r="K11" i="64"/>
  <c r="K12" i="64"/>
  <c r="K6" i="64"/>
  <c r="I7" i="64"/>
  <c r="I8" i="64"/>
  <c r="I9" i="64"/>
  <c r="I10" i="64"/>
  <c r="I11" i="64"/>
  <c r="I12" i="64"/>
  <c r="I6" i="64"/>
  <c r="G7" i="64"/>
  <c r="G8" i="64"/>
  <c r="G9" i="64"/>
  <c r="G10" i="64"/>
  <c r="G11" i="64"/>
  <c r="G12" i="64"/>
  <c r="G6" i="64"/>
  <c r="E7" i="64"/>
  <c r="F7" i="64"/>
  <c r="E8" i="64"/>
  <c r="F8" i="64"/>
  <c r="E9" i="64"/>
  <c r="F9" i="64"/>
  <c r="E10" i="64"/>
  <c r="F10" i="64"/>
  <c r="E11" i="64"/>
  <c r="F11" i="64"/>
  <c r="E12" i="64"/>
  <c r="F12" i="64"/>
  <c r="F6" i="64"/>
  <c r="E6" i="64"/>
  <c r="O7" i="62"/>
  <c r="O8" i="62"/>
  <c r="O9" i="62"/>
  <c r="O10" i="62"/>
  <c r="O11" i="62"/>
  <c r="O12" i="62"/>
  <c r="O13" i="62"/>
  <c r="O6" i="62"/>
  <c r="M7" i="62"/>
  <c r="M8" i="62"/>
  <c r="M9" i="62"/>
  <c r="M10" i="62"/>
  <c r="M11" i="62"/>
  <c r="M12" i="62"/>
  <c r="M13" i="62"/>
  <c r="M6" i="62"/>
  <c r="L7" i="62"/>
  <c r="L8" i="62"/>
  <c r="L9" i="62"/>
  <c r="L10" i="62"/>
  <c r="L11" i="62"/>
  <c r="L12" i="62"/>
  <c r="L13" i="62"/>
  <c r="L6" i="62"/>
  <c r="K7" i="62"/>
  <c r="K8" i="62"/>
  <c r="K9" i="62"/>
  <c r="K10" i="62"/>
  <c r="K11" i="62"/>
  <c r="K12" i="62"/>
  <c r="K13" i="62"/>
  <c r="K6" i="62"/>
  <c r="I7" i="62"/>
  <c r="I8" i="62"/>
  <c r="I9" i="62"/>
  <c r="I10" i="62"/>
  <c r="I11" i="62"/>
  <c r="I12" i="62"/>
  <c r="I13" i="62"/>
  <c r="I6" i="62"/>
  <c r="G7" i="62"/>
  <c r="G8" i="62"/>
  <c r="G9" i="62"/>
  <c r="G10" i="62"/>
  <c r="G11" i="62"/>
  <c r="G12" i="62"/>
  <c r="G13" i="62"/>
  <c r="G6" i="62"/>
  <c r="E7" i="62"/>
  <c r="F7" i="62"/>
  <c r="E8" i="62"/>
  <c r="F8" i="62"/>
  <c r="E9" i="62"/>
  <c r="F9" i="62"/>
  <c r="E10" i="62"/>
  <c r="F10" i="62"/>
  <c r="E11" i="62"/>
  <c r="F11" i="62"/>
  <c r="E12" i="62"/>
  <c r="F12" i="62"/>
  <c r="E13" i="62"/>
  <c r="F13" i="62"/>
  <c r="F6" i="62"/>
  <c r="E6" i="62"/>
  <c r="O7" i="54"/>
  <c r="O8" i="54"/>
  <c r="O9" i="54"/>
  <c r="O10" i="54"/>
  <c r="O11" i="54"/>
  <c r="O12" i="54"/>
  <c r="O13" i="54"/>
  <c r="O14" i="54"/>
  <c r="O15" i="54"/>
  <c r="O6" i="54"/>
  <c r="M7" i="54"/>
  <c r="M8" i="54"/>
  <c r="M9" i="54"/>
  <c r="M10" i="54"/>
  <c r="M11" i="54"/>
  <c r="M12" i="54"/>
  <c r="M13" i="54"/>
  <c r="M14" i="54"/>
  <c r="M15" i="54"/>
  <c r="M6" i="54"/>
  <c r="I7" i="54"/>
  <c r="I8" i="54"/>
  <c r="I9" i="54"/>
  <c r="I10" i="54"/>
  <c r="I11" i="54"/>
  <c r="I12" i="54"/>
  <c r="I13" i="54"/>
  <c r="I14" i="54"/>
  <c r="I15" i="54"/>
  <c r="I6" i="54"/>
  <c r="L7" i="54"/>
  <c r="L8" i="54"/>
  <c r="L9" i="54"/>
  <c r="L10" i="54"/>
  <c r="L11" i="54"/>
  <c r="L12" i="54"/>
  <c r="L13" i="54"/>
  <c r="L14" i="54"/>
  <c r="L15" i="54"/>
  <c r="L6" i="54"/>
  <c r="K7" i="54"/>
  <c r="K8" i="54"/>
  <c r="K9" i="54"/>
  <c r="K10" i="54"/>
  <c r="K11" i="54"/>
  <c r="K12" i="54"/>
  <c r="K13" i="54"/>
  <c r="K14" i="54"/>
  <c r="K15" i="54"/>
  <c r="K6" i="54"/>
  <c r="G7" i="54"/>
  <c r="G8" i="54"/>
  <c r="G9" i="54"/>
  <c r="G10" i="54"/>
  <c r="G11" i="54"/>
  <c r="G12" i="54"/>
  <c r="G13" i="54"/>
  <c r="G14" i="54"/>
  <c r="G15" i="54"/>
  <c r="G6" i="54"/>
  <c r="E7" i="54"/>
  <c r="F7" i="54"/>
  <c r="E8" i="54"/>
  <c r="F8" i="54"/>
  <c r="E9" i="54"/>
  <c r="F9" i="54"/>
  <c r="E10" i="54"/>
  <c r="F10" i="54"/>
  <c r="E11" i="54"/>
  <c r="F11" i="54"/>
  <c r="E12" i="54"/>
  <c r="F12" i="54"/>
  <c r="E13" i="54"/>
  <c r="F13" i="54"/>
  <c r="E14" i="54"/>
  <c r="F14" i="54"/>
  <c r="E15" i="54"/>
  <c r="F15" i="54"/>
  <c r="F6" i="54"/>
  <c r="E6" i="54"/>
  <c r="O7" i="46"/>
  <c r="O8" i="46"/>
  <c r="O9" i="46"/>
  <c r="O10" i="46"/>
  <c r="O11" i="46"/>
  <c r="O12" i="46"/>
  <c r="O13" i="46"/>
  <c r="O14" i="46"/>
  <c r="O15" i="46"/>
  <c r="O16" i="46"/>
  <c r="O17" i="46"/>
  <c r="O18" i="46"/>
  <c r="O6" i="46"/>
  <c r="M7" i="46"/>
  <c r="M8" i="46"/>
  <c r="M9" i="46"/>
  <c r="M10" i="46"/>
  <c r="M11" i="46"/>
  <c r="M12" i="46"/>
  <c r="M13" i="46"/>
  <c r="M14" i="46"/>
  <c r="M15" i="46"/>
  <c r="M16" i="46"/>
  <c r="M17" i="46"/>
  <c r="M18" i="46"/>
  <c r="M6" i="46"/>
  <c r="L7" i="46"/>
  <c r="L8" i="46"/>
  <c r="L9" i="46"/>
  <c r="L10" i="46"/>
  <c r="L11" i="46"/>
  <c r="L12" i="46"/>
  <c r="L13" i="46"/>
  <c r="L14" i="46"/>
  <c r="L15" i="46"/>
  <c r="L16" i="46"/>
  <c r="L17" i="46"/>
  <c r="L18" i="46"/>
  <c r="L6" i="46"/>
  <c r="K7" i="46"/>
  <c r="K8" i="46"/>
  <c r="K9" i="46"/>
  <c r="K10" i="46"/>
  <c r="K11" i="46"/>
  <c r="K12" i="46"/>
  <c r="K13" i="46"/>
  <c r="K14" i="46"/>
  <c r="K15" i="46"/>
  <c r="K16" i="46"/>
  <c r="K17" i="46"/>
  <c r="K18" i="46"/>
  <c r="K6" i="46"/>
  <c r="I7" i="46"/>
  <c r="I8" i="46"/>
  <c r="I9" i="46"/>
  <c r="I10" i="46"/>
  <c r="I11" i="46"/>
  <c r="I12" i="46"/>
  <c r="I13" i="46"/>
  <c r="I14" i="46"/>
  <c r="I15" i="46"/>
  <c r="I16" i="46"/>
  <c r="I17" i="46"/>
  <c r="I18" i="46"/>
  <c r="I6" i="46"/>
  <c r="G7" i="46"/>
  <c r="G8" i="46"/>
  <c r="G9" i="46"/>
  <c r="G10" i="46"/>
  <c r="G11" i="46"/>
  <c r="G12" i="46"/>
  <c r="G13" i="46"/>
  <c r="G14" i="46"/>
  <c r="G15" i="46"/>
  <c r="G16" i="46"/>
  <c r="G17" i="46"/>
  <c r="G18" i="46"/>
  <c r="G6" i="46"/>
  <c r="E7" i="46"/>
  <c r="F7" i="46"/>
  <c r="E8" i="46"/>
  <c r="F8" i="46"/>
  <c r="E9" i="46"/>
  <c r="F9" i="46"/>
  <c r="E10" i="46"/>
  <c r="F10" i="46"/>
  <c r="E11" i="46"/>
  <c r="F11" i="46"/>
  <c r="E12" i="46"/>
  <c r="F12" i="46"/>
  <c r="E13" i="46"/>
  <c r="F13" i="46"/>
  <c r="E14" i="46"/>
  <c r="F14" i="46"/>
  <c r="E15" i="46"/>
  <c r="F15" i="46"/>
  <c r="E16" i="46"/>
  <c r="F16" i="46"/>
  <c r="E17" i="46"/>
  <c r="F17" i="46"/>
  <c r="E18" i="46"/>
  <c r="F18" i="46"/>
  <c r="F6" i="46"/>
  <c r="E6" i="46"/>
  <c r="O7" i="40"/>
  <c r="O8" i="40"/>
  <c r="O9" i="40"/>
  <c r="O10" i="40"/>
  <c r="O11" i="40"/>
  <c r="O12" i="40"/>
  <c r="O13" i="40"/>
  <c r="O6" i="40"/>
  <c r="M7" i="40"/>
  <c r="M8" i="40"/>
  <c r="M9" i="40"/>
  <c r="M10" i="40"/>
  <c r="M11" i="40"/>
  <c r="M12" i="40"/>
  <c r="M13" i="40"/>
  <c r="M6" i="40"/>
  <c r="L7" i="40"/>
  <c r="L8" i="40"/>
  <c r="L9" i="40"/>
  <c r="L10" i="40"/>
  <c r="L11" i="40"/>
  <c r="L12" i="40"/>
  <c r="L13" i="40"/>
  <c r="L6" i="40"/>
  <c r="K7" i="40"/>
  <c r="K8" i="40"/>
  <c r="K9" i="40"/>
  <c r="K10" i="40"/>
  <c r="K11" i="40"/>
  <c r="K12" i="40"/>
  <c r="K13" i="40"/>
  <c r="K6" i="40"/>
  <c r="I7" i="40"/>
  <c r="I8" i="40"/>
  <c r="I9" i="40"/>
  <c r="I10" i="40"/>
  <c r="I11" i="40"/>
  <c r="I12" i="40"/>
  <c r="I13" i="40"/>
  <c r="I6" i="40"/>
  <c r="G7" i="40"/>
  <c r="G8" i="40"/>
  <c r="G9" i="40"/>
  <c r="G10" i="40"/>
  <c r="G11" i="40"/>
  <c r="G12" i="40"/>
  <c r="G13" i="40"/>
  <c r="G6" i="40"/>
  <c r="E7" i="40"/>
  <c r="F7" i="40"/>
  <c r="E8" i="40"/>
  <c r="F8" i="40"/>
  <c r="E9" i="40"/>
  <c r="F9" i="40"/>
  <c r="E10" i="40"/>
  <c r="F10" i="40"/>
  <c r="E11" i="40"/>
  <c r="F11" i="40"/>
  <c r="E12" i="40"/>
  <c r="F12" i="40"/>
  <c r="E13" i="40"/>
  <c r="F13" i="40"/>
  <c r="F6" i="40"/>
  <c r="E6" i="40"/>
  <c r="M24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F6" i="25"/>
  <c r="E6" i="25"/>
  <c r="O7" i="20"/>
  <c r="O8" i="20"/>
  <c r="O9" i="20"/>
  <c r="O10" i="20"/>
  <c r="O11" i="20"/>
  <c r="O6" i="20"/>
  <c r="M7" i="20"/>
  <c r="M8" i="20"/>
  <c r="M9" i="20"/>
  <c r="M10" i="20"/>
  <c r="M11" i="20"/>
  <c r="M6" i="20"/>
  <c r="L7" i="20"/>
  <c r="L8" i="20"/>
  <c r="L9" i="20"/>
  <c r="L10" i="20"/>
  <c r="L11" i="20"/>
  <c r="L6" i="20"/>
  <c r="K7" i="20"/>
  <c r="K8" i="20"/>
  <c r="K9" i="20"/>
  <c r="K10" i="20"/>
  <c r="K11" i="20"/>
  <c r="K6" i="20"/>
  <c r="I7" i="20"/>
  <c r="I8" i="20"/>
  <c r="I9" i="20"/>
  <c r="I10" i="20"/>
  <c r="I11" i="20"/>
  <c r="I6" i="20"/>
  <c r="G7" i="20"/>
  <c r="G8" i="20"/>
  <c r="G9" i="20"/>
  <c r="G10" i="20"/>
  <c r="G11" i="20"/>
  <c r="G6" i="20"/>
  <c r="E7" i="20"/>
  <c r="F7" i="20"/>
  <c r="E8" i="20"/>
  <c r="F8" i="20"/>
  <c r="E9" i="20"/>
  <c r="F9" i="20"/>
  <c r="E10" i="20"/>
  <c r="F10" i="20"/>
  <c r="E11" i="20"/>
  <c r="F11" i="20"/>
  <c r="F6" i="20"/>
  <c r="E6" i="20"/>
  <c r="L5" i="25" l="1"/>
  <c r="L24" i="25" s="1"/>
  <c r="N5" i="25"/>
  <c r="D14" i="100"/>
  <c r="P12" i="100"/>
  <c r="O12" i="100"/>
  <c r="N12" i="100"/>
  <c r="M12" i="100"/>
  <c r="L5" i="100"/>
  <c r="K5" i="100"/>
  <c r="K14" i="100" s="1"/>
  <c r="F5" i="100"/>
  <c r="F14" i="100" s="1"/>
  <c r="E5" i="100"/>
  <c r="E14" i="100" s="1"/>
  <c r="C3" i="100"/>
  <c r="D13" i="92"/>
  <c r="P11" i="92"/>
  <c r="O11" i="92"/>
  <c r="N11" i="92"/>
  <c r="M11" i="92"/>
  <c r="M5" i="92"/>
  <c r="M13" i="92" s="1"/>
  <c r="K5" i="92"/>
  <c r="K13" i="92" s="1"/>
  <c r="I5" i="92"/>
  <c r="I13" i="92" s="1"/>
  <c r="F5" i="92"/>
  <c r="F13" i="92" s="1"/>
  <c r="E5" i="92"/>
  <c r="E13" i="92" s="1"/>
  <c r="O5" i="92"/>
  <c r="O13" i="92" s="1"/>
  <c r="C3" i="92"/>
  <c r="D18" i="90"/>
  <c r="P16" i="90"/>
  <c r="O16" i="90"/>
  <c r="N16" i="90"/>
  <c r="M16" i="90"/>
  <c r="M5" i="90"/>
  <c r="M18" i="90" s="1"/>
  <c r="L5" i="90"/>
  <c r="L18" i="90" s="1"/>
  <c r="K5" i="90"/>
  <c r="K18" i="90" s="1"/>
  <c r="I5" i="90"/>
  <c r="I18" i="90" s="1"/>
  <c r="G5" i="90"/>
  <c r="G18" i="90" s="1"/>
  <c r="F5" i="90"/>
  <c r="F18" i="90" s="1"/>
  <c r="E5" i="90"/>
  <c r="E18" i="90" s="1"/>
  <c r="C3" i="90"/>
  <c r="D25" i="72"/>
  <c r="P23" i="72"/>
  <c r="O23" i="72"/>
  <c r="N23" i="72"/>
  <c r="M23" i="72"/>
  <c r="K5" i="72"/>
  <c r="K25" i="72" s="1"/>
  <c r="I5" i="72"/>
  <c r="I25" i="72" s="1"/>
  <c r="G5" i="72"/>
  <c r="G25" i="72" s="1"/>
  <c r="F5" i="72"/>
  <c r="F25" i="72" s="1"/>
  <c r="E5" i="72"/>
  <c r="E25" i="72" s="1"/>
  <c r="O5" i="72"/>
  <c r="O25" i="72" s="1"/>
  <c r="M5" i="72"/>
  <c r="M25" i="72" s="1"/>
  <c r="C3" i="72"/>
  <c r="D20" i="68"/>
  <c r="P18" i="68"/>
  <c r="O18" i="68"/>
  <c r="N18" i="68"/>
  <c r="M18" i="68"/>
  <c r="M5" i="68"/>
  <c r="M20" i="68" s="1"/>
  <c r="L5" i="68"/>
  <c r="K5" i="68"/>
  <c r="K20" i="68" s="1"/>
  <c r="I5" i="68"/>
  <c r="I20" i="68" s="1"/>
  <c r="G5" i="68"/>
  <c r="G20" i="68" s="1"/>
  <c r="F5" i="68"/>
  <c r="F20" i="68" s="1"/>
  <c r="E5" i="68"/>
  <c r="E20" i="68" s="1"/>
  <c r="O5" i="68"/>
  <c r="O20" i="68" s="1"/>
  <c r="C3" i="68"/>
  <c r="D25" i="66"/>
  <c r="P23" i="66"/>
  <c r="O23" i="66"/>
  <c r="N23" i="66"/>
  <c r="M23" i="66"/>
  <c r="M5" i="66"/>
  <c r="M25" i="66" s="1"/>
  <c r="K5" i="66"/>
  <c r="K25" i="66" s="1"/>
  <c r="I5" i="66"/>
  <c r="I25" i="66" s="1"/>
  <c r="F5" i="66"/>
  <c r="F25" i="66" s="1"/>
  <c r="O5" i="66"/>
  <c r="O25" i="66" s="1"/>
  <c r="G5" i="66"/>
  <c r="G25" i="66" s="1"/>
  <c r="C3" i="66"/>
  <c r="D17" i="64"/>
  <c r="P15" i="64"/>
  <c r="O15" i="64"/>
  <c r="N15" i="64"/>
  <c r="M15" i="64"/>
  <c r="O5" i="64"/>
  <c r="O17" i="64" s="1"/>
  <c r="M5" i="64"/>
  <c r="M17" i="64" s="1"/>
  <c r="L5" i="64"/>
  <c r="K5" i="64"/>
  <c r="K17" i="64" s="1"/>
  <c r="G5" i="64"/>
  <c r="G17" i="64" s="1"/>
  <c r="F5" i="64"/>
  <c r="F17" i="64" s="1"/>
  <c r="E5" i="64"/>
  <c r="E17" i="64" s="1"/>
  <c r="C3" i="64"/>
  <c r="D18" i="62"/>
  <c r="P16" i="62"/>
  <c r="O16" i="62"/>
  <c r="N16" i="62"/>
  <c r="M16" i="62"/>
  <c r="O5" i="62"/>
  <c r="O18" i="62" s="1"/>
  <c r="L5" i="62"/>
  <c r="K5" i="62"/>
  <c r="K18" i="62" s="1"/>
  <c r="G5" i="62"/>
  <c r="G18" i="62" s="1"/>
  <c r="F5" i="62"/>
  <c r="F18" i="62" s="1"/>
  <c r="E5" i="62"/>
  <c r="E18" i="62" s="1"/>
  <c r="C3" i="62"/>
  <c r="D20" i="54"/>
  <c r="P18" i="54"/>
  <c r="O18" i="54"/>
  <c r="N18" i="54"/>
  <c r="M18" i="54"/>
  <c r="O5" i="54"/>
  <c r="O20" i="54" s="1"/>
  <c r="M5" i="54"/>
  <c r="M20" i="54" s="1"/>
  <c r="K5" i="54"/>
  <c r="K20" i="54" s="1"/>
  <c r="G5" i="54"/>
  <c r="G20" i="54" s="1"/>
  <c r="F5" i="54"/>
  <c r="F20" i="54" s="1"/>
  <c r="E5" i="54"/>
  <c r="E20" i="54" s="1"/>
  <c r="I5" i="54"/>
  <c r="I20" i="54" s="1"/>
  <c r="C3" i="54"/>
  <c r="D23" i="46"/>
  <c r="P21" i="46"/>
  <c r="O21" i="46"/>
  <c r="N21" i="46"/>
  <c r="M21" i="46"/>
  <c r="K5" i="46"/>
  <c r="K23" i="46" s="1"/>
  <c r="I5" i="46"/>
  <c r="I23" i="46" s="1"/>
  <c r="F5" i="46"/>
  <c r="F23" i="46" s="1"/>
  <c r="E5" i="46"/>
  <c r="E23" i="46" s="1"/>
  <c r="O5" i="46"/>
  <c r="O23" i="46" s="1"/>
  <c r="M5" i="46"/>
  <c r="M23" i="46" s="1"/>
  <c r="C3" i="46"/>
  <c r="D18" i="40"/>
  <c r="P16" i="40"/>
  <c r="O16" i="40"/>
  <c r="N16" i="40"/>
  <c r="M16" i="40"/>
  <c r="M5" i="40"/>
  <c r="M18" i="40" s="1"/>
  <c r="L5" i="40"/>
  <c r="K5" i="40"/>
  <c r="K18" i="40" s="1"/>
  <c r="I5" i="40"/>
  <c r="I18" i="40" s="1"/>
  <c r="G5" i="40"/>
  <c r="G18" i="40" s="1"/>
  <c r="F5" i="40"/>
  <c r="F18" i="40" s="1"/>
  <c r="O5" i="40"/>
  <c r="O18" i="40" s="1"/>
  <c r="C3" i="40"/>
  <c r="D24" i="25"/>
  <c r="P22" i="25"/>
  <c r="O22" i="25"/>
  <c r="N22" i="25"/>
  <c r="M22" i="25"/>
  <c r="Q5" i="25"/>
  <c r="K5" i="25"/>
  <c r="K24" i="25" s="1"/>
  <c r="F5" i="25"/>
  <c r="F24" i="25" s="1"/>
  <c r="E5" i="25"/>
  <c r="E24" i="25" s="1"/>
  <c r="C3" i="25"/>
  <c r="D16" i="20"/>
  <c r="P14" i="20"/>
  <c r="O14" i="20"/>
  <c r="N14" i="20"/>
  <c r="M14" i="20"/>
  <c r="O5" i="20"/>
  <c r="O16" i="20" s="1"/>
  <c r="M5" i="20"/>
  <c r="M16" i="20" s="1"/>
  <c r="K5" i="20"/>
  <c r="K16" i="20" s="1"/>
  <c r="I5" i="20"/>
  <c r="I16" i="20" s="1"/>
  <c r="F5" i="20"/>
  <c r="F16" i="20" s="1"/>
  <c r="E5" i="20"/>
  <c r="E16" i="20" s="1"/>
  <c r="C3" i="20"/>
  <c r="Q5" i="64" l="1"/>
  <c r="L17" i="64"/>
  <c r="Q5" i="100"/>
  <c r="L14" i="100"/>
  <c r="Q5" i="62"/>
  <c r="L18" i="62"/>
  <c r="Q5" i="68"/>
  <c r="L20" i="68"/>
  <c r="Q5" i="40"/>
  <c r="L18" i="40"/>
  <c r="Q8" i="100"/>
  <c r="P8" i="100"/>
  <c r="J7" i="100"/>
  <c r="J9" i="100"/>
  <c r="Q7" i="100"/>
  <c r="H7" i="100"/>
  <c r="N7" i="100"/>
  <c r="N8" i="100"/>
  <c r="H9" i="100"/>
  <c r="Q9" i="100"/>
  <c r="N9" i="100"/>
  <c r="P9" i="100"/>
  <c r="Q6" i="100"/>
  <c r="P7" i="100"/>
  <c r="J8" i="100"/>
  <c r="G5" i="100"/>
  <c r="H6" i="100"/>
  <c r="N6" i="100"/>
  <c r="M5" i="100"/>
  <c r="J6" i="100"/>
  <c r="I5" i="100"/>
  <c r="O5" i="100"/>
  <c r="P6" i="100"/>
  <c r="H8" i="100"/>
  <c r="J5" i="92"/>
  <c r="J13" i="92" s="1"/>
  <c r="Q6" i="92"/>
  <c r="H7" i="92"/>
  <c r="P8" i="90"/>
  <c r="L5" i="92"/>
  <c r="H6" i="92"/>
  <c r="N7" i="92"/>
  <c r="P8" i="92"/>
  <c r="Q10" i="90"/>
  <c r="N8" i="90"/>
  <c r="N9" i="90"/>
  <c r="H10" i="90"/>
  <c r="N10" i="90"/>
  <c r="J7" i="92"/>
  <c r="P6" i="92"/>
  <c r="Q7" i="92"/>
  <c r="Q8" i="92"/>
  <c r="H8" i="92"/>
  <c r="P12" i="90"/>
  <c r="P7" i="92"/>
  <c r="N8" i="92"/>
  <c r="G5" i="92"/>
  <c r="J6" i="92"/>
  <c r="N6" i="92"/>
  <c r="J8" i="92"/>
  <c r="Q13" i="90"/>
  <c r="H8" i="90"/>
  <c r="J9" i="90"/>
  <c r="P9" i="90"/>
  <c r="Q5" i="90"/>
  <c r="N5" i="90"/>
  <c r="N18" i="90" s="1"/>
  <c r="Q7" i="90"/>
  <c r="H5" i="90"/>
  <c r="H18" i="90" s="1"/>
  <c r="N7" i="90"/>
  <c r="Q8" i="90"/>
  <c r="P10" i="90"/>
  <c r="J5" i="90"/>
  <c r="J18" i="90" s="1"/>
  <c r="P6" i="90"/>
  <c r="J7" i="90"/>
  <c r="H12" i="90"/>
  <c r="H13" i="90"/>
  <c r="Q11" i="90"/>
  <c r="H9" i="90"/>
  <c r="Q9" i="90"/>
  <c r="J10" i="90"/>
  <c r="N11" i="90"/>
  <c r="N12" i="90"/>
  <c r="N13" i="90"/>
  <c r="P7" i="90"/>
  <c r="J11" i="90"/>
  <c r="P11" i="90"/>
  <c r="J12" i="90"/>
  <c r="P13" i="90"/>
  <c r="O5" i="90"/>
  <c r="H6" i="90"/>
  <c r="Q6" i="90"/>
  <c r="H7" i="90"/>
  <c r="Q12" i="90"/>
  <c r="J13" i="90"/>
  <c r="J6" i="90"/>
  <c r="N6" i="90"/>
  <c r="J8" i="90"/>
  <c r="H11" i="90"/>
  <c r="Q7" i="72"/>
  <c r="Q11" i="72"/>
  <c r="P18" i="72"/>
  <c r="J19" i="72"/>
  <c r="N18" i="72"/>
  <c r="J18" i="72"/>
  <c r="J6" i="72"/>
  <c r="P8" i="72"/>
  <c r="J9" i="72"/>
  <c r="P9" i="72"/>
  <c r="J10" i="72"/>
  <c r="P12" i="72"/>
  <c r="J13" i="72"/>
  <c r="P13" i="72"/>
  <c r="J14" i="72"/>
  <c r="P17" i="72"/>
  <c r="H19" i="72"/>
  <c r="N19" i="72"/>
  <c r="H20" i="72"/>
  <c r="N5" i="64"/>
  <c r="N17" i="64" s="1"/>
  <c r="Q6" i="72"/>
  <c r="Q10" i="72"/>
  <c r="Q14" i="72"/>
  <c r="H6" i="72"/>
  <c r="N6" i="72"/>
  <c r="H8" i="72"/>
  <c r="H9" i="72"/>
  <c r="N9" i="72"/>
  <c r="H10" i="72"/>
  <c r="N10" i="72"/>
  <c r="H12" i="72"/>
  <c r="H13" i="72"/>
  <c r="N13" i="72"/>
  <c r="H14" i="72"/>
  <c r="N14" i="72"/>
  <c r="H16" i="72"/>
  <c r="Q20" i="72"/>
  <c r="P5" i="68"/>
  <c r="P20" i="68" s="1"/>
  <c r="P6" i="68"/>
  <c r="J7" i="68"/>
  <c r="J8" i="68"/>
  <c r="Q12" i="68"/>
  <c r="Q14" i="68"/>
  <c r="Q15" i="68"/>
  <c r="N5" i="68"/>
  <c r="N20" i="68" s="1"/>
  <c r="N8" i="68"/>
  <c r="N10" i="68"/>
  <c r="H11" i="68"/>
  <c r="H12" i="68"/>
  <c r="H15" i="68"/>
  <c r="L5" i="72"/>
  <c r="P6" i="72"/>
  <c r="J7" i="72"/>
  <c r="P7" i="72"/>
  <c r="Q9" i="72"/>
  <c r="P10" i="72"/>
  <c r="P11" i="72"/>
  <c r="N12" i="72"/>
  <c r="Q13" i="72"/>
  <c r="P14" i="72"/>
  <c r="J15" i="72"/>
  <c r="P15" i="72"/>
  <c r="N16" i="72"/>
  <c r="H17" i="72"/>
  <c r="N17" i="72"/>
  <c r="H18" i="72"/>
  <c r="Q18" i="72"/>
  <c r="Q19" i="72"/>
  <c r="J20" i="72"/>
  <c r="H5" i="72"/>
  <c r="H25" i="72" s="1"/>
  <c r="N5" i="72"/>
  <c r="N25" i="72" s="1"/>
  <c r="J8" i="72"/>
  <c r="J12" i="72"/>
  <c r="Q15" i="72"/>
  <c r="J16" i="72"/>
  <c r="J17" i="72"/>
  <c r="J5" i="72"/>
  <c r="J25" i="72" s="1"/>
  <c r="H7" i="72"/>
  <c r="N7" i="72"/>
  <c r="Q8" i="72"/>
  <c r="N11" i="72"/>
  <c r="Q12" i="72"/>
  <c r="H15" i="72"/>
  <c r="N15" i="72"/>
  <c r="Q16" i="72"/>
  <c r="Q17" i="72"/>
  <c r="P19" i="72"/>
  <c r="N20" i="72"/>
  <c r="N11" i="68"/>
  <c r="N13" i="68"/>
  <c r="N13" i="62"/>
  <c r="Q9" i="68"/>
  <c r="H10" i="68"/>
  <c r="P11" i="68"/>
  <c r="P12" i="68"/>
  <c r="N8" i="72"/>
  <c r="J11" i="72"/>
  <c r="H11" i="72"/>
  <c r="P16" i="72"/>
  <c r="P20" i="72"/>
  <c r="P7" i="66"/>
  <c r="P13" i="66"/>
  <c r="P15" i="66"/>
  <c r="Q17" i="66"/>
  <c r="J5" i="68"/>
  <c r="J20" i="68" s="1"/>
  <c r="Q9" i="64"/>
  <c r="H10" i="64"/>
  <c r="H19" i="66"/>
  <c r="H6" i="68"/>
  <c r="H7" i="68"/>
  <c r="H8" i="68"/>
  <c r="Q7" i="68"/>
  <c r="Q8" i="68"/>
  <c r="J12" i="68"/>
  <c r="P13" i="68"/>
  <c r="J12" i="64"/>
  <c r="Q18" i="66"/>
  <c r="H9" i="66"/>
  <c r="H12" i="66"/>
  <c r="H13" i="66"/>
  <c r="H17" i="66"/>
  <c r="P8" i="68"/>
  <c r="J9" i="68"/>
  <c r="P9" i="68"/>
  <c r="Q11" i="68"/>
  <c r="N12" i="68"/>
  <c r="J11" i="68"/>
  <c r="J13" i="68"/>
  <c r="N15" i="68"/>
  <c r="H9" i="68"/>
  <c r="N9" i="68"/>
  <c r="Q10" i="68"/>
  <c r="H14" i="68"/>
  <c r="J15" i="68"/>
  <c r="N9" i="66"/>
  <c r="N10" i="66"/>
  <c r="Q12" i="64"/>
  <c r="H7" i="66"/>
  <c r="H10" i="66"/>
  <c r="H11" i="66"/>
  <c r="Q14" i="66"/>
  <c r="H15" i="66"/>
  <c r="H16" i="66"/>
  <c r="J17" i="66"/>
  <c r="P18" i="66"/>
  <c r="J19" i="66"/>
  <c r="P20" i="66"/>
  <c r="P8" i="66"/>
  <c r="J9" i="66"/>
  <c r="P11" i="66"/>
  <c r="J13" i="66"/>
  <c r="P16" i="66"/>
  <c r="N17" i="66"/>
  <c r="N18" i="66"/>
  <c r="N19" i="66"/>
  <c r="N6" i="68"/>
  <c r="P10" i="68"/>
  <c r="H13" i="68"/>
  <c r="Q13" i="68"/>
  <c r="N14" i="68"/>
  <c r="H5" i="68"/>
  <c r="H20" i="68" s="1"/>
  <c r="J6" i="68"/>
  <c r="P7" i="68"/>
  <c r="J14" i="68"/>
  <c r="P15" i="68"/>
  <c r="P14" i="68"/>
  <c r="Q6" i="68"/>
  <c r="N7" i="68"/>
  <c r="J10" i="68"/>
  <c r="J12" i="62"/>
  <c r="H11" i="64"/>
  <c r="L5" i="66"/>
  <c r="Q6" i="66"/>
  <c r="H8" i="66"/>
  <c r="P5" i="64"/>
  <c r="P17" i="64" s="1"/>
  <c r="J7" i="64"/>
  <c r="P7" i="64"/>
  <c r="J8" i="64"/>
  <c r="J9" i="64"/>
  <c r="P9" i="64"/>
  <c r="J10" i="64"/>
  <c r="H12" i="64"/>
  <c r="J8" i="66"/>
  <c r="P5" i="66"/>
  <c r="P25" i="66" s="1"/>
  <c r="N7" i="66"/>
  <c r="Q9" i="66"/>
  <c r="Q11" i="66"/>
  <c r="N14" i="66"/>
  <c r="N15" i="66"/>
  <c r="P9" i="66"/>
  <c r="N11" i="66"/>
  <c r="P12" i="66"/>
  <c r="J14" i="66"/>
  <c r="P14" i="66"/>
  <c r="J15" i="66"/>
  <c r="N16" i="66"/>
  <c r="P19" i="66"/>
  <c r="H20" i="66"/>
  <c r="Q15" i="66"/>
  <c r="P10" i="66"/>
  <c r="N20" i="66"/>
  <c r="H11" i="62"/>
  <c r="Q7" i="62"/>
  <c r="Q8" i="62"/>
  <c r="Q10" i="62"/>
  <c r="N12" i="62"/>
  <c r="H7" i="64"/>
  <c r="H8" i="64"/>
  <c r="Q8" i="64"/>
  <c r="Q7" i="66"/>
  <c r="Q8" i="66"/>
  <c r="N8" i="66"/>
  <c r="Q10" i="66"/>
  <c r="Q16" i="66"/>
  <c r="J11" i="66"/>
  <c r="Q12" i="66"/>
  <c r="Q13" i="66"/>
  <c r="N13" i="66"/>
  <c r="J20" i="66"/>
  <c r="J7" i="66"/>
  <c r="J10" i="66"/>
  <c r="J16" i="66"/>
  <c r="J18" i="66"/>
  <c r="H6" i="66"/>
  <c r="E5" i="66"/>
  <c r="J6" i="66"/>
  <c r="N6" i="66"/>
  <c r="N12" i="66"/>
  <c r="Q20" i="66"/>
  <c r="P6" i="66"/>
  <c r="H14" i="66"/>
  <c r="P17" i="66"/>
  <c r="Q19" i="66"/>
  <c r="J12" i="66"/>
  <c r="H18" i="66"/>
  <c r="H9" i="54"/>
  <c r="H15" i="54"/>
  <c r="P5" i="62"/>
  <c r="P18" i="62" s="1"/>
  <c r="J7" i="62"/>
  <c r="P11" i="62"/>
  <c r="H13" i="62"/>
  <c r="J11" i="64"/>
  <c r="N8" i="64"/>
  <c r="N6" i="62"/>
  <c r="H7" i="62"/>
  <c r="H8" i="62"/>
  <c r="N8" i="62"/>
  <c r="N9" i="62"/>
  <c r="N11" i="62"/>
  <c r="P6" i="64"/>
  <c r="P8" i="64"/>
  <c r="N12" i="64"/>
  <c r="N6" i="64"/>
  <c r="Q7" i="64"/>
  <c r="H9" i="64"/>
  <c r="N9" i="64"/>
  <c r="N10" i="64"/>
  <c r="Q11" i="64"/>
  <c r="P12" i="64"/>
  <c r="P10" i="64"/>
  <c r="H6" i="62"/>
  <c r="P6" i="62"/>
  <c r="J8" i="62"/>
  <c r="P8" i="62"/>
  <c r="H10" i="62"/>
  <c r="Q13" i="62"/>
  <c r="H6" i="64"/>
  <c r="P11" i="64"/>
  <c r="H5" i="64"/>
  <c r="H17" i="64" s="1"/>
  <c r="J6" i="64"/>
  <c r="I5" i="64"/>
  <c r="Q10" i="64"/>
  <c r="N11" i="64"/>
  <c r="Q6" i="64"/>
  <c r="N7" i="64"/>
  <c r="J11" i="62"/>
  <c r="Q9" i="62"/>
  <c r="P9" i="62"/>
  <c r="Q11" i="62"/>
  <c r="P12" i="62"/>
  <c r="J13" i="62"/>
  <c r="P13" i="62"/>
  <c r="P7" i="62"/>
  <c r="H12" i="62"/>
  <c r="Q12" i="62"/>
  <c r="Q6" i="62"/>
  <c r="N7" i="62"/>
  <c r="J10" i="62"/>
  <c r="J9" i="62"/>
  <c r="P10" i="62"/>
  <c r="H5" i="62"/>
  <c r="H18" i="62" s="1"/>
  <c r="M5" i="62"/>
  <c r="J6" i="62"/>
  <c r="I5" i="62"/>
  <c r="H9" i="62"/>
  <c r="N10" i="62"/>
  <c r="Q8" i="54"/>
  <c r="Q12" i="54"/>
  <c r="N12" i="54"/>
  <c r="N13" i="54"/>
  <c r="P9" i="54"/>
  <c r="J11" i="54"/>
  <c r="P11" i="54"/>
  <c r="P12" i="54"/>
  <c r="P14" i="54"/>
  <c r="P6" i="54"/>
  <c r="J7" i="54"/>
  <c r="N9" i="54"/>
  <c r="H11" i="54"/>
  <c r="H7" i="54"/>
  <c r="H8" i="54"/>
  <c r="N8" i="54"/>
  <c r="J15" i="54"/>
  <c r="H10" i="54"/>
  <c r="H13" i="54"/>
  <c r="Q7" i="54"/>
  <c r="H14" i="54"/>
  <c r="Q15" i="54"/>
  <c r="N15" i="54"/>
  <c r="J9" i="54"/>
  <c r="J12" i="54"/>
  <c r="J13" i="54"/>
  <c r="N14" i="54"/>
  <c r="Q6" i="54"/>
  <c r="P7" i="54"/>
  <c r="J8" i="54"/>
  <c r="P8" i="54"/>
  <c r="Q9" i="54"/>
  <c r="P13" i="54"/>
  <c r="J5" i="54"/>
  <c r="J20" i="54" s="1"/>
  <c r="H5" i="54"/>
  <c r="H20" i="54" s="1"/>
  <c r="P10" i="54"/>
  <c r="Q14" i="54"/>
  <c r="Q10" i="54"/>
  <c r="Q11" i="54"/>
  <c r="N11" i="54"/>
  <c r="Q13" i="54"/>
  <c r="L5" i="54"/>
  <c r="L20" i="54" s="1"/>
  <c r="H6" i="54"/>
  <c r="N6" i="54"/>
  <c r="J10" i="54"/>
  <c r="J6" i="54"/>
  <c r="N7" i="54"/>
  <c r="H12" i="54"/>
  <c r="P15" i="54"/>
  <c r="N10" i="54"/>
  <c r="J14" i="54"/>
  <c r="Q6" i="46"/>
  <c r="Q7" i="46"/>
  <c r="Q8" i="46"/>
  <c r="H10" i="46"/>
  <c r="Q13" i="46"/>
  <c r="N10" i="46"/>
  <c r="N11" i="46"/>
  <c r="N12" i="46"/>
  <c r="N16" i="46"/>
  <c r="J8" i="40"/>
  <c r="P11" i="46"/>
  <c r="P15" i="46"/>
  <c r="P16" i="46"/>
  <c r="J7" i="46"/>
  <c r="J8" i="46"/>
  <c r="P8" i="46"/>
  <c r="J9" i="46"/>
  <c r="P9" i="46"/>
  <c r="H11" i="46"/>
  <c r="H12" i="46"/>
  <c r="H14" i="46"/>
  <c r="H17" i="46"/>
  <c r="H18" i="46"/>
  <c r="Q9" i="46"/>
  <c r="J11" i="46"/>
  <c r="J12" i="46"/>
  <c r="J15" i="46"/>
  <c r="J16" i="46"/>
  <c r="J17" i="46"/>
  <c r="H6" i="46"/>
  <c r="H7" i="46"/>
  <c r="H8" i="46"/>
  <c r="N8" i="46"/>
  <c r="Q12" i="46"/>
  <c r="Q18" i="46"/>
  <c r="H9" i="46"/>
  <c r="N9" i="46"/>
  <c r="Q10" i="46"/>
  <c r="Q11" i="46"/>
  <c r="P12" i="46"/>
  <c r="J13" i="46"/>
  <c r="P13" i="46"/>
  <c r="N14" i="46"/>
  <c r="H15" i="46"/>
  <c r="N15" i="46"/>
  <c r="H16" i="46"/>
  <c r="Q16" i="46"/>
  <c r="Q17" i="46"/>
  <c r="J18" i="46"/>
  <c r="J14" i="46"/>
  <c r="G5" i="46"/>
  <c r="N6" i="46"/>
  <c r="N7" i="46"/>
  <c r="J10" i="46"/>
  <c r="N17" i="46"/>
  <c r="J5" i="46"/>
  <c r="J23" i="46" s="1"/>
  <c r="J6" i="46"/>
  <c r="P7" i="46"/>
  <c r="H13" i="46"/>
  <c r="N13" i="46"/>
  <c r="Q14" i="46"/>
  <c r="Q15" i="46"/>
  <c r="P17" i="46"/>
  <c r="N18" i="46"/>
  <c r="N9" i="40"/>
  <c r="H12" i="40"/>
  <c r="H13" i="40"/>
  <c r="P7" i="40"/>
  <c r="Q6" i="40"/>
  <c r="L5" i="46"/>
  <c r="P6" i="46"/>
  <c r="P10" i="46"/>
  <c r="P14" i="46"/>
  <c r="P18" i="46"/>
  <c r="N10" i="40"/>
  <c r="Q9" i="40"/>
  <c r="P5" i="40"/>
  <c r="P18" i="40" s="1"/>
  <c r="H8" i="40"/>
  <c r="Q11" i="40"/>
  <c r="N13" i="40"/>
  <c r="P11" i="40"/>
  <c r="N5" i="40"/>
  <c r="N18" i="40" s="1"/>
  <c r="J12" i="40"/>
  <c r="H7" i="40"/>
  <c r="Q13" i="40"/>
  <c r="J13" i="40"/>
  <c r="J9" i="40"/>
  <c r="H9" i="40"/>
  <c r="H10" i="40"/>
  <c r="P12" i="40"/>
  <c r="Q7" i="40"/>
  <c r="P8" i="40"/>
  <c r="P10" i="40"/>
  <c r="H11" i="40"/>
  <c r="P13" i="40"/>
  <c r="P9" i="40"/>
  <c r="N7" i="40"/>
  <c r="J11" i="40"/>
  <c r="J7" i="40"/>
  <c r="J10" i="40"/>
  <c r="H6" i="40"/>
  <c r="E5" i="40"/>
  <c r="J6" i="40"/>
  <c r="N6" i="40"/>
  <c r="Q12" i="40"/>
  <c r="N12" i="40"/>
  <c r="Q8" i="40"/>
  <c r="N8" i="40"/>
  <c r="Q10" i="40"/>
  <c r="N11" i="40"/>
  <c r="P6" i="40"/>
  <c r="Q12" i="25"/>
  <c r="Q16" i="25"/>
  <c r="P6" i="25"/>
  <c r="P16" i="25"/>
  <c r="P18" i="25"/>
  <c r="N7" i="25"/>
  <c r="H8" i="25"/>
  <c r="H9" i="25"/>
  <c r="N13" i="25"/>
  <c r="N14" i="25"/>
  <c r="N15" i="25"/>
  <c r="N17" i="25"/>
  <c r="N18" i="25"/>
  <c r="Q9" i="25"/>
  <c r="Q10" i="25"/>
  <c r="J11" i="25"/>
  <c r="H13" i="25"/>
  <c r="H17" i="25"/>
  <c r="N8" i="25"/>
  <c r="N11" i="25"/>
  <c r="J14" i="25"/>
  <c r="J15" i="25"/>
  <c r="J18" i="25"/>
  <c r="J19" i="25"/>
  <c r="P11" i="25"/>
  <c r="J12" i="25"/>
  <c r="P12" i="25"/>
  <c r="H14" i="25"/>
  <c r="H15" i="25"/>
  <c r="H18" i="25"/>
  <c r="H19" i="25"/>
  <c r="P19" i="25"/>
  <c r="J7" i="25"/>
  <c r="P7" i="25"/>
  <c r="J8" i="25"/>
  <c r="H12" i="25"/>
  <c r="N12" i="25"/>
  <c r="Q13" i="25"/>
  <c r="Q14" i="25"/>
  <c r="Q15" i="25"/>
  <c r="N19" i="25"/>
  <c r="H6" i="25"/>
  <c r="N6" i="25"/>
  <c r="H7" i="25"/>
  <c r="Q7" i="25"/>
  <c r="Q8" i="25"/>
  <c r="J9" i="25"/>
  <c r="J10" i="25"/>
  <c r="P10" i="25"/>
  <c r="H16" i="25"/>
  <c r="N16" i="25"/>
  <c r="Q17" i="25"/>
  <c r="Q18" i="25"/>
  <c r="Q19" i="25"/>
  <c r="N24" i="25"/>
  <c r="J6" i="25"/>
  <c r="P15" i="25"/>
  <c r="J16" i="25"/>
  <c r="J17" i="25"/>
  <c r="I5" i="25"/>
  <c r="Q6" i="25"/>
  <c r="P8" i="25"/>
  <c r="N9" i="25"/>
  <c r="H10" i="25"/>
  <c r="N10" i="25"/>
  <c r="H11" i="25"/>
  <c r="Q11" i="25"/>
  <c r="J13" i="25"/>
  <c r="P14" i="25"/>
  <c r="G5" i="25"/>
  <c r="O5" i="25"/>
  <c r="P9" i="25"/>
  <c r="P13" i="25"/>
  <c r="P17" i="25"/>
  <c r="H8" i="20"/>
  <c r="P9" i="20"/>
  <c r="N6" i="20"/>
  <c r="N8" i="20"/>
  <c r="N9" i="20"/>
  <c r="N10" i="20"/>
  <c r="H6" i="20"/>
  <c r="J9" i="20"/>
  <c r="J10" i="20"/>
  <c r="Q11" i="20"/>
  <c r="J5" i="20"/>
  <c r="J16" i="20" s="1"/>
  <c r="Q6" i="20"/>
  <c r="Q7" i="20"/>
  <c r="G5" i="20"/>
  <c r="H9" i="20"/>
  <c r="H10" i="20"/>
  <c r="J6" i="20"/>
  <c r="Q9" i="20"/>
  <c r="Q10" i="20"/>
  <c r="P11" i="20"/>
  <c r="L5" i="20"/>
  <c r="P6" i="20"/>
  <c r="J7" i="20"/>
  <c r="P7" i="20"/>
  <c r="P8" i="20"/>
  <c r="P10" i="20"/>
  <c r="J11" i="20"/>
  <c r="J8" i="20"/>
  <c r="H7" i="20"/>
  <c r="N7" i="20"/>
  <c r="H11" i="20"/>
  <c r="N11" i="20"/>
  <c r="Q8" i="20"/>
  <c r="Q5" i="72" l="1"/>
  <c r="L25" i="72"/>
  <c r="J5" i="66"/>
  <c r="J25" i="66" s="1"/>
  <c r="E25" i="66"/>
  <c r="Q5" i="66"/>
  <c r="Q21" i="66" s="1"/>
  <c r="G28" i="66" s="1"/>
  <c r="L25" i="66"/>
  <c r="J5" i="64"/>
  <c r="J17" i="64" s="1"/>
  <c r="I17" i="64"/>
  <c r="H5" i="46"/>
  <c r="H23" i="46" s="1"/>
  <c r="G23" i="46"/>
  <c r="Q5" i="46"/>
  <c r="Q19" i="46" s="1"/>
  <c r="G26" i="46" s="1"/>
  <c r="L23" i="46"/>
  <c r="J5" i="25"/>
  <c r="J24" i="25" s="1"/>
  <c r="I24" i="25"/>
  <c r="P5" i="25"/>
  <c r="P24" i="25" s="1"/>
  <c r="O24" i="25"/>
  <c r="H5" i="25"/>
  <c r="H24" i="25" s="1"/>
  <c r="G24" i="25"/>
  <c r="H5" i="100"/>
  <c r="H14" i="100" s="1"/>
  <c r="G14" i="100"/>
  <c r="N5" i="100"/>
  <c r="N14" i="100" s="1"/>
  <c r="M14" i="100"/>
  <c r="P5" i="100"/>
  <c r="P14" i="100" s="1"/>
  <c r="O14" i="100"/>
  <c r="J5" i="100"/>
  <c r="J14" i="100" s="1"/>
  <c r="I14" i="100"/>
  <c r="H5" i="92"/>
  <c r="H13" i="92" s="1"/>
  <c r="G13" i="92"/>
  <c r="Q5" i="92"/>
  <c r="Q9" i="92" s="1"/>
  <c r="G16" i="92" s="1"/>
  <c r="L13" i="92"/>
  <c r="P5" i="90"/>
  <c r="P18" i="90" s="1"/>
  <c r="O18" i="90"/>
  <c r="N5" i="62"/>
  <c r="N18" i="62" s="1"/>
  <c r="M18" i="62"/>
  <c r="J5" i="62"/>
  <c r="J18" i="62" s="1"/>
  <c r="I18" i="62"/>
  <c r="J5" i="40"/>
  <c r="J18" i="40" s="1"/>
  <c r="E18" i="40"/>
  <c r="Q5" i="20"/>
  <c r="Q12" i="20" s="1"/>
  <c r="G19" i="20" s="1"/>
  <c r="L16" i="20"/>
  <c r="H5" i="20"/>
  <c r="H16" i="20" s="1"/>
  <c r="G16" i="20"/>
  <c r="Q10" i="100"/>
  <c r="G17" i="100" s="1"/>
  <c r="P5" i="92"/>
  <c r="P13" i="92" s="1"/>
  <c r="N5" i="92"/>
  <c r="N13" i="92" s="1"/>
  <c r="Q14" i="62"/>
  <c r="G21" i="62" s="1"/>
  <c r="G16" i="100"/>
  <c r="G15" i="92"/>
  <c r="N5" i="66"/>
  <c r="N25" i="66" s="1"/>
  <c r="G20" i="90"/>
  <c r="Q14" i="90"/>
  <c r="G21" i="90" s="1"/>
  <c r="P5" i="72"/>
  <c r="P25" i="72" s="1"/>
  <c r="Q21" i="72"/>
  <c r="G28" i="72" s="1"/>
  <c r="G27" i="72"/>
  <c r="Q16" i="68"/>
  <c r="G23" i="68" s="1"/>
  <c r="G22" i="68"/>
  <c r="H5" i="66"/>
  <c r="H25" i="66" s="1"/>
  <c r="G27" i="66"/>
  <c r="Q13" i="64"/>
  <c r="G20" i="64" s="1"/>
  <c r="G19" i="64"/>
  <c r="G20" i="62"/>
  <c r="P5" i="54"/>
  <c r="P20" i="54" s="1"/>
  <c r="Q5" i="54"/>
  <c r="Q16" i="54" s="1"/>
  <c r="G23" i="54" s="1"/>
  <c r="N5" i="54"/>
  <c r="N20" i="54" s="1"/>
  <c r="G22" i="54"/>
  <c r="Q14" i="40"/>
  <c r="G21" i="40" s="1"/>
  <c r="P5" i="46"/>
  <c r="P23" i="46" s="1"/>
  <c r="N5" i="46"/>
  <c r="N23" i="46" s="1"/>
  <c r="G25" i="46"/>
  <c r="H5" i="40"/>
  <c r="H18" i="40" s="1"/>
  <c r="G20" i="40"/>
  <c r="Q20" i="25"/>
  <c r="G27" i="25" s="1"/>
  <c r="G26" i="25"/>
  <c r="P5" i="20"/>
  <c r="P16" i="20" s="1"/>
  <c r="N5" i="20"/>
  <c r="N16" i="20" s="1"/>
  <c r="G18" i="20"/>
</calcChain>
</file>

<file path=xl/sharedStrings.xml><?xml version="1.0" encoding="utf-8"?>
<sst xmlns="http://schemas.openxmlformats.org/spreadsheetml/2006/main" count="2241" uniqueCount="118">
  <si>
    <t>Inscrits</t>
  </si>
  <si>
    <t>Votants</t>
  </si>
  <si>
    <t>Blancs</t>
  </si>
  <si>
    <t>Nuls</t>
  </si>
  <si>
    <t>Exprimés</t>
  </si>
  <si>
    <t>Voix</t>
  </si>
  <si>
    <t>% Voix/Exp</t>
  </si>
  <si>
    <t>MACRON</t>
  </si>
  <si>
    <t>Emmanuel</t>
  </si>
  <si>
    <t>LE PEN</t>
  </si>
  <si>
    <t>Marine</t>
  </si>
  <si>
    <t>Arue</t>
  </si>
  <si>
    <t>Mahina</t>
  </si>
  <si>
    <t>Paea</t>
  </si>
  <si>
    <t>Papara</t>
  </si>
  <si>
    <t>Papeete</t>
  </si>
  <si>
    <t>Pirae</t>
  </si>
  <si>
    <t>Punaauia</t>
  </si>
  <si>
    <t>ARUE</t>
  </si>
  <si>
    <t>HITIAA O TE RA</t>
  </si>
  <si>
    <t>MAHINA</t>
  </si>
  <si>
    <t>MOOREA-MAIAO</t>
  </si>
  <si>
    <t>PAEA</t>
  </si>
  <si>
    <t>PAPARA</t>
  </si>
  <si>
    <t>PAPEETE</t>
  </si>
  <si>
    <t>PIRAE</t>
  </si>
  <si>
    <t>PUNAAUIA</t>
  </si>
  <si>
    <t>TEVA I UTA</t>
  </si>
  <si>
    <t>% Blancs</t>
  </si>
  <si>
    <t xml:space="preserve">PRÉSIDENTIELLE 2nd tour </t>
  </si>
  <si>
    <t>samedi 6 mai 2017</t>
  </si>
  <si>
    <t>CIRCO</t>
  </si>
  <si>
    <t>ARCHIPEL</t>
  </si>
  <si>
    <t>Commune</t>
    <phoneticPr fontId="1" type="noConversion"/>
  </si>
  <si>
    <t>Bureau de vote</t>
    <phoneticPr fontId="1" type="noConversion"/>
  </si>
  <si>
    <t>Absts</t>
  </si>
  <si>
    <t>% Particip.</t>
    <phoneticPr fontId="1" type="noConversion"/>
  </si>
  <si>
    <t>IDV</t>
  </si>
  <si>
    <t>FAAA</t>
  </si>
  <si>
    <t>Faaa</t>
  </si>
  <si>
    <t>Hitiaa 1</t>
  </si>
  <si>
    <t>Hitiaa 2</t>
  </si>
  <si>
    <t>Mahaena</t>
  </si>
  <si>
    <t>Papenoo 1</t>
  </si>
  <si>
    <t>Papenoo 2</t>
  </si>
  <si>
    <t>Papenoo 3</t>
  </si>
  <si>
    <t>Tiarei 1</t>
  </si>
  <si>
    <t>Tiarei 2</t>
  </si>
  <si>
    <t>Afareaitu 1</t>
  </si>
  <si>
    <t>Afareaitu 2</t>
  </si>
  <si>
    <t>Teavaro</t>
  </si>
  <si>
    <t>Paopao 1</t>
  </si>
  <si>
    <t>Paopao 2</t>
  </si>
  <si>
    <t>Papetoai 1</t>
  </si>
  <si>
    <t>Papetoai 2</t>
  </si>
  <si>
    <t>Haapiti 1</t>
  </si>
  <si>
    <t>Haapiti 2</t>
  </si>
  <si>
    <t>Maiao</t>
  </si>
  <si>
    <t>TAIARAPU-E</t>
  </si>
  <si>
    <t>Afaahiti 1</t>
  </si>
  <si>
    <t>Afaahiti 2</t>
  </si>
  <si>
    <t>Afaahiti 3</t>
  </si>
  <si>
    <t>Afaahiti 4</t>
  </si>
  <si>
    <t>Pueu</t>
  </si>
  <si>
    <t>Faaone</t>
  </si>
  <si>
    <t>Tautira 1</t>
  </si>
  <si>
    <t>Tautira 2</t>
  </si>
  <si>
    <t>TAIARAPU-O</t>
  </si>
  <si>
    <t>Toahotu</t>
  </si>
  <si>
    <t>Vairao</t>
  </si>
  <si>
    <t>Teahupoo</t>
  </si>
  <si>
    <t>Mataiea 1</t>
  </si>
  <si>
    <t>Mataiea 2</t>
  </si>
  <si>
    <t>Papeari 1</t>
  </si>
  <si>
    <t>Papeari 2</t>
  </si>
  <si>
    <t>TOTAL</t>
    <phoneticPr fontId="1" type="noConversion"/>
  </si>
  <si>
    <t>Nbr bureau de vote</t>
    <phoneticPr fontId="1" type="noConversion"/>
  </si>
  <si>
    <t>Abst</t>
  </si>
  <si>
    <t>Pourcentage de bureaux de votes saisis</t>
  </si>
  <si>
    <t>Pourcentage des inscrits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</si>
  <si>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</si>
  <si>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</si>
  <si>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</si>
  <si>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</si>
  <si>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</si>
  <si>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</si>
  <si>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</si>
  <si>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Abstentions</t>
  </si>
  <si>
    <t>% Abs/Ins</t>
  </si>
  <si>
    <t>% Vot/Ins</t>
  </si>
  <si>
    <t>% Blancs/Ins</t>
  </si>
  <si>
    <t>% Blancs/Vot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</si>
  <si>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</si>
  <si>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</si>
  <si>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</si>
  <si>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</si>
  <si>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</si>
  <si>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</si>
  <si>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</si>
  <si>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</si>
  <si>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% Voix/Ins</t>
  </si>
  <si>
    <t>ZP</t>
  </si>
  <si>
    <t>POLYNESIE FRANCAISE</t>
  </si>
  <si>
    <t>2ème circonscription</t>
  </si>
  <si>
    <t>Teva I Uta</t>
  </si>
  <si>
    <t>M</t>
  </si>
  <si>
    <t>F</t>
  </si>
  <si>
    <t>Taiarapu-Ouest</t>
  </si>
  <si>
    <t>Taiarapu-Est</t>
  </si>
  <si>
    <t>3ème circonscription</t>
  </si>
  <si>
    <t>1ère circonscription</t>
  </si>
  <si>
    <t>Moorea-Maiao</t>
  </si>
  <si>
    <t>Hitiaa O Te Ra</t>
  </si>
  <si>
    <t>Faa a</t>
  </si>
  <si>
    <t>MOOREA MAIAO</t>
  </si>
  <si>
    <t>TAIARAPU EST</t>
  </si>
  <si>
    <t>TAIARAPU OUEST</t>
  </si>
  <si>
    <t>Résultats défintifs par bureaux de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</si>
</sst>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8" x14ac:knownFonts="1">
    <font>
      <sz val="10"/>
      <name val="Arial"/>
      <family val="2"/>
    </font>
    <font>
      <sz val="6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Mang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22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0" fontId="12" fillId="0" borderId="8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13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/>
    <xf numFmtId="10" fontId="2" fillId="0" borderId="0" xfId="1" applyNumberFormat="1" applyBorder="1"/>
    <xf numFmtId="10" fontId="2" fillId="0" borderId="2" xfId="1" applyNumberFormat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5" fillId="2" borderId="3" xfId="0" applyFont="1" applyFill="1" applyBorder="1"/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right"/>
    </xf>
    <xf numFmtId="0" fontId="15" fillId="2" borderId="4" xfId="0" applyFont="1" applyFill="1" applyBorder="1"/>
    <xf numFmtId="10" fontId="15" fillId="2" borderId="4" xfId="0" applyNumberFormat="1" applyFont="1" applyFill="1" applyBorder="1"/>
    <xf numFmtId="10" fontId="15" fillId="2" borderId="4" xfId="1" applyNumberFormat="1" applyFont="1" applyFill="1" applyBorder="1"/>
    <xf numFmtId="0" fontId="15" fillId="2" borderId="5" xfId="0" applyFont="1" applyFill="1" applyBorder="1"/>
    <xf numFmtId="0" fontId="16" fillId="0" borderId="1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10" fontId="16" fillId="0" borderId="0" xfId="1" applyNumberFormat="1" applyFont="1" applyBorder="1"/>
    <xf numFmtId="0" fontId="16" fillId="0" borderId="2" xfId="0" applyFont="1" applyFill="1" applyBorder="1"/>
    <xf numFmtId="0" fontId="16" fillId="0" borderId="6" xfId="0" applyFont="1" applyFill="1" applyBorder="1"/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/>
    <xf numFmtId="0" fontId="16" fillId="0" borderId="8" xfId="0" applyFont="1" applyFill="1" applyBorder="1"/>
    <xf numFmtId="10" fontId="16" fillId="0" borderId="2" xfId="1" applyNumberFormat="1" applyFont="1" applyBorder="1"/>
    <xf numFmtId="10" fontId="15" fillId="2" borderId="5" xfId="1" applyNumberFormat="1" applyFont="1" applyFill="1" applyBorder="1"/>
    <xf numFmtId="10" fontId="16" fillId="0" borderId="2" xfId="1" applyNumberFormat="1" applyFont="1" applyFill="1" applyBorder="1"/>
    <xf numFmtId="10" fontId="2" fillId="0" borderId="7" xfId="1" applyNumberFormat="1" applyBorder="1"/>
    <xf numFmtId="10" fontId="16" fillId="0" borderId="8" xfId="1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0" fontId="16" fillId="0" borderId="7" xfId="1" applyNumberFormat="1" applyFont="1" applyBorder="1"/>
    <xf numFmtId="10" fontId="17" fillId="2" borderId="5" xfId="1" applyNumberFormat="1" applyFont="1" applyFill="1" applyBorder="1"/>
    <xf numFmtId="10" fontId="2" fillId="0" borderId="8" xfId="1" applyNumberFormat="1" applyBorder="1"/>
    <xf numFmtId="0" fontId="15" fillId="2" borderId="4" xfId="0" applyNumberFormat="1" applyFont="1" applyFill="1" applyBorder="1"/>
    <xf numFmtId="10" fontId="16" fillId="0" borderId="8" xfId="1" applyNumberFormat="1" applyFont="1" applyFill="1" applyBorder="1"/>
    <xf numFmtId="10" fontId="2" fillId="0" borderId="0" xfId="1" applyNumberFormat="1" applyFill="1" applyBorder="1"/>
    <xf numFmtId="10" fontId="2" fillId="0" borderId="2" xfId="1" applyNumberFormat="1" applyFill="1" applyBorder="1"/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7"/>
  <sheetViews>
    <sheetView topLeftCell="J1" zoomScaleNormal="100" workbookViewId="0">
      <selection activeCell="J1" sqref="A1:AI7"/>
    </sheetView>
  </sheetViews>
  <sheetFormatPr baseColWidth="10" defaultColWidth="9.140625" defaultRowHeight="12.75" x14ac:dyDescent="0.2"/>
  <cols>
    <col min="1" max="1" width="19"/>
    <col min="2" max="2" width="20"/>
    <col min="3" max="3" width="22.7109375"/>
    <col min="4" max="4" width="23.7109375"/>
    <col min="5" max="5" width="18.85546875"/>
    <col min="6" max="6" width="19.85546875"/>
    <col min="7" max="7" width="13.7109375"/>
    <col min="8" max="8" width="7.42578125"/>
    <col min="9" max="9" width="11.28515625"/>
    <col min="10" max="10" width="9.85546875"/>
    <col min="11" max="11" width="7.7109375"/>
    <col min="12" max="12" width="9.42578125"/>
    <col min="13" max="13" width="7.28515625"/>
    <col min="14" max="14" width="12.42578125"/>
    <col min="15" max="15" width="12.7109375"/>
    <col min="16" max="16" width="5.28515625"/>
    <col min="17" max="17" width="10.42578125"/>
    <col min="18" max="18" width="10.7109375"/>
    <col min="19" max="19" width="9.28515625"/>
    <col min="20" max="20" width="10"/>
    <col min="21" max="21" width="10.28515625"/>
    <col min="22" max="22" width="10.7109375"/>
    <col min="23" max="23" width="5.85546875"/>
    <col min="24" max="24" width="9.5703125"/>
    <col min="25" max="25" width="10.28515625"/>
    <col min="26" max="26" width="5.140625"/>
    <col min="27" max="27" width="10.28515625"/>
    <col min="28" max="28" width="11.140625"/>
    <col min="29" max="29" width="2.5703125"/>
    <col min="30" max="30" width="2.7109375"/>
    <col min="31" max="31" width="8.140625"/>
    <col min="32" max="32" width="7"/>
    <col min="33" max="33" width="5.42578125"/>
    <col min="34" max="35" width="6.140625"/>
    <col min="36" max="1025" width="11.5703125"/>
  </cols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1</v>
      </c>
      <c r="D2" t="s">
        <v>110</v>
      </c>
      <c r="E2">
        <v>12</v>
      </c>
      <c r="F2" t="s">
        <v>11</v>
      </c>
      <c r="G2">
        <v>1</v>
      </c>
      <c r="H2">
        <v>1167</v>
      </c>
      <c r="I2">
        <v>577</v>
      </c>
      <c r="J2">
        <v>49.44</v>
      </c>
      <c r="K2">
        <v>590</v>
      </c>
      <c r="L2">
        <v>50.56</v>
      </c>
      <c r="M2">
        <v>37</v>
      </c>
      <c r="N2">
        <v>3.17</v>
      </c>
      <c r="O2">
        <v>6.27</v>
      </c>
      <c r="P2">
        <v>15</v>
      </c>
      <c r="Q2">
        <v>1.29</v>
      </c>
      <c r="R2">
        <v>2.54</v>
      </c>
      <c r="S2">
        <v>538</v>
      </c>
      <c r="T2">
        <v>46.1</v>
      </c>
      <c r="U2">
        <v>91.19</v>
      </c>
      <c r="V2">
        <v>1</v>
      </c>
      <c r="W2" t="s">
        <v>105</v>
      </c>
      <c r="X2" t="s">
        <v>7</v>
      </c>
      <c r="Y2" t="s">
        <v>8</v>
      </c>
      <c r="Z2">
        <v>332</v>
      </c>
      <c r="AA2">
        <v>28.45</v>
      </c>
      <c r="AB2">
        <v>61.71</v>
      </c>
      <c r="AC2">
        <v>2</v>
      </c>
      <c r="AD2" t="s">
        <v>106</v>
      </c>
      <c r="AE2" t="s">
        <v>9</v>
      </c>
      <c r="AF2" t="s">
        <v>10</v>
      </c>
      <c r="AG2">
        <v>206</v>
      </c>
      <c r="AH2">
        <v>17.649999999999999</v>
      </c>
      <c r="AI2">
        <v>38.29</v>
      </c>
    </row>
    <row r="3" spans="1:35" x14ac:dyDescent="0.2">
      <c r="A3" t="s">
        <v>101</v>
      </c>
      <c r="B3" t="s">
        <v>102</v>
      </c>
      <c r="C3">
        <v>1</v>
      </c>
      <c r="D3" t="s">
        <v>110</v>
      </c>
      <c r="E3">
        <v>12</v>
      </c>
      <c r="F3" t="s">
        <v>11</v>
      </c>
      <c r="G3">
        <v>2</v>
      </c>
      <c r="H3">
        <v>1408</v>
      </c>
      <c r="I3">
        <v>684</v>
      </c>
      <c r="J3">
        <v>48.58</v>
      </c>
      <c r="K3">
        <v>724</v>
      </c>
      <c r="L3">
        <v>51.42</v>
      </c>
      <c r="M3">
        <v>45</v>
      </c>
      <c r="N3">
        <v>3.2</v>
      </c>
      <c r="O3">
        <v>6.22</v>
      </c>
      <c r="P3">
        <v>19</v>
      </c>
      <c r="Q3">
        <v>1.35</v>
      </c>
      <c r="R3">
        <v>2.62</v>
      </c>
      <c r="S3">
        <v>660</v>
      </c>
      <c r="T3">
        <v>46.88</v>
      </c>
      <c r="U3">
        <v>91.16</v>
      </c>
      <c r="V3">
        <v>1</v>
      </c>
      <c r="W3" t="s">
        <v>105</v>
      </c>
      <c r="X3" t="s">
        <v>7</v>
      </c>
      <c r="Y3" t="s">
        <v>8</v>
      </c>
      <c r="Z3">
        <v>363</v>
      </c>
      <c r="AA3">
        <v>25.78</v>
      </c>
      <c r="AB3">
        <v>55</v>
      </c>
      <c r="AC3">
        <v>2</v>
      </c>
      <c r="AD3" t="s">
        <v>106</v>
      </c>
      <c r="AE3" t="s">
        <v>9</v>
      </c>
      <c r="AF3" t="s">
        <v>10</v>
      </c>
      <c r="AG3">
        <v>297</v>
      </c>
      <c r="AH3">
        <v>21.09</v>
      </c>
      <c r="AI3">
        <v>45</v>
      </c>
    </row>
    <row r="4" spans="1:35" x14ac:dyDescent="0.2">
      <c r="A4" t="s">
        <v>101</v>
      </c>
      <c r="B4" t="s">
        <v>102</v>
      </c>
      <c r="C4">
        <v>1</v>
      </c>
      <c r="D4" t="s">
        <v>110</v>
      </c>
      <c r="E4">
        <v>12</v>
      </c>
      <c r="F4" t="s">
        <v>11</v>
      </c>
      <c r="G4">
        <v>3</v>
      </c>
      <c r="H4">
        <v>993</v>
      </c>
      <c r="I4">
        <v>561</v>
      </c>
      <c r="J4">
        <v>56.5</v>
      </c>
      <c r="K4">
        <v>432</v>
      </c>
      <c r="L4">
        <v>43.5</v>
      </c>
      <c r="M4">
        <v>12</v>
      </c>
      <c r="N4">
        <v>1.21</v>
      </c>
      <c r="O4">
        <v>2.78</v>
      </c>
      <c r="P4">
        <v>11</v>
      </c>
      <c r="Q4">
        <v>1.1100000000000001</v>
      </c>
      <c r="R4">
        <v>2.5499999999999998</v>
      </c>
      <c r="S4">
        <v>409</v>
      </c>
      <c r="T4">
        <v>41.19</v>
      </c>
      <c r="U4">
        <v>94.68</v>
      </c>
      <c r="V4">
        <v>1</v>
      </c>
      <c r="W4" t="s">
        <v>105</v>
      </c>
      <c r="X4" t="s">
        <v>7</v>
      </c>
      <c r="Y4" t="s">
        <v>8</v>
      </c>
      <c r="Z4">
        <v>180</v>
      </c>
      <c r="AA4">
        <v>18.13</v>
      </c>
      <c r="AB4">
        <v>44.01</v>
      </c>
      <c r="AC4">
        <v>2</v>
      </c>
      <c r="AD4" t="s">
        <v>106</v>
      </c>
      <c r="AE4" t="s">
        <v>9</v>
      </c>
      <c r="AF4" t="s">
        <v>10</v>
      </c>
      <c r="AG4">
        <v>229</v>
      </c>
      <c r="AH4">
        <v>23.06</v>
      </c>
      <c r="AI4">
        <v>55.99</v>
      </c>
    </row>
    <row r="5" spans="1:35" x14ac:dyDescent="0.2">
      <c r="A5" t="s">
        <v>101</v>
      </c>
      <c r="B5" t="s">
        <v>102</v>
      </c>
      <c r="C5">
        <v>1</v>
      </c>
      <c r="D5" t="s">
        <v>110</v>
      </c>
      <c r="E5">
        <v>12</v>
      </c>
      <c r="F5" t="s">
        <v>11</v>
      </c>
      <c r="G5">
        <v>4</v>
      </c>
      <c r="H5">
        <v>1103</v>
      </c>
      <c r="I5">
        <v>492</v>
      </c>
      <c r="J5">
        <v>44.61</v>
      </c>
      <c r="K5">
        <v>611</v>
      </c>
      <c r="L5">
        <v>55.39</v>
      </c>
      <c r="M5">
        <v>37</v>
      </c>
      <c r="N5">
        <v>3.35</v>
      </c>
      <c r="O5">
        <v>6.06</v>
      </c>
      <c r="P5">
        <v>11</v>
      </c>
      <c r="Q5">
        <v>1</v>
      </c>
      <c r="R5">
        <v>1.8</v>
      </c>
      <c r="S5">
        <v>563</v>
      </c>
      <c r="T5">
        <v>51.04</v>
      </c>
      <c r="U5">
        <v>92.14</v>
      </c>
      <c r="V5">
        <v>1</v>
      </c>
      <c r="W5" t="s">
        <v>105</v>
      </c>
      <c r="X5" t="s">
        <v>7</v>
      </c>
      <c r="Y5" t="s">
        <v>8</v>
      </c>
      <c r="Z5">
        <v>341</v>
      </c>
      <c r="AA5">
        <v>30.92</v>
      </c>
      <c r="AB5">
        <v>60.57</v>
      </c>
      <c r="AC5">
        <v>2</v>
      </c>
      <c r="AD5" t="s">
        <v>106</v>
      </c>
      <c r="AE5" t="s">
        <v>9</v>
      </c>
      <c r="AF5" t="s">
        <v>10</v>
      </c>
      <c r="AG5">
        <v>222</v>
      </c>
      <c r="AH5">
        <v>20.13</v>
      </c>
      <c r="AI5">
        <v>39.43</v>
      </c>
    </row>
    <row r="6" spans="1:35" x14ac:dyDescent="0.2">
      <c r="A6" t="s">
        <v>101</v>
      </c>
      <c r="B6" t="s">
        <v>102</v>
      </c>
      <c r="C6">
        <v>1</v>
      </c>
      <c r="D6" t="s">
        <v>110</v>
      </c>
      <c r="E6">
        <v>12</v>
      </c>
      <c r="F6" t="s">
        <v>11</v>
      </c>
      <c r="G6">
        <v>5</v>
      </c>
      <c r="H6">
        <v>1690</v>
      </c>
      <c r="I6">
        <v>963</v>
      </c>
      <c r="J6">
        <v>56.98</v>
      </c>
      <c r="K6">
        <v>727</v>
      </c>
      <c r="L6">
        <v>43.02</v>
      </c>
      <c r="M6">
        <v>42</v>
      </c>
      <c r="N6">
        <v>2.4900000000000002</v>
      </c>
      <c r="O6">
        <v>5.78</v>
      </c>
      <c r="P6">
        <v>16</v>
      </c>
      <c r="Q6">
        <v>0.95</v>
      </c>
      <c r="R6">
        <v>2.2000000000000002</v>
      </c>
      <c r="S6">
        <v>669</v>
      </c>
      <c r="T6">
        <v>39.590000000000003</v>
      </c>
      <c r="U6">
        <v>92.02</v>
      </c>
      <c r="V6">
        <v>1</v>
      </c>
      <c r="W6" t="s">
        <v>105</v>
      </c>
      <c r="X6" t="s">
        <v>7</v>
      </c>
      <c r="Y6" t="s">
        <v>8</v>
      </c>
      <c r="Z6">
        <v>376</v>
      </c>
      <c r="AA6">
        <v>22.25</v>
      </c>
      <c r="AB6">
        <v>56.2</v>
      </c>
      <c r="AC6">
        <v>2</v>
      </c>
      <c r="AD6" t="s">
        <v>106</v>
      </c>
      <c r="AE6" t="s">
        <v>9</v>
      </c>
      <c r="AF6" t="s">
        <v>10</v>
      </c>
      <c r="AG6">
        <v>293</v>
      </c>
      <c r="AH6">
        <v>17.34</v>
      </c>
      <c r="AI6">
        <v>43.8</v>
      </c>
    </row>
    <row r="7" spans="1:35" x14ac:dyDescent="0.2">
      <c r="A7" t="s">
        <v>101</v>
      </c>
      <c r="B7" t="s">
        <v>102</v>
      </c>
      <c r="C7">
        <v>1</v>
      </c>
      <c r="D7" t="s">
        <v>110</v>
      </c>
      <c r="E7">
        <v>12</v>
      </c>
      <c r="F7" t="s">
        <v>11</v>
      </c>
      <c r="G7">
        <v>6</v>
      </c>
      <c r="H7">
        <v>1232</v>
      </c>
      <c r="I7">
        <v>623</v>
      </c>
      <c r="J7">
        <v>50.57</v>
      </c>
      <c r="K7">
        <v>609</v>
      </c>
      <c r="L7">
        <v>49.43</v>
      </c>
      <c r="M7">
        <v>33</v>
      </c>
      <c r="N7">
        <v>2.68</v>
      </c>
      <c r="O7">
        <v>5.42</v>
      </c>
      <c r="P7">
        <v>11</v>
      </c>
      <c r="Q7">
        <v>0.89</v>
      </c>
      <c r="R7">
        <v>1.81</v>
      </c>
      <c r="S7">
        <v>565</v>
      </c>
      <c r="T7">
        <v>45.86</v>
      </c>
      <c r="U7">
        <v>92.78</v>
      </c>
      <c r="V7">
        <v>1</v>
      </c>
      <c r="W7" t="s">
        <v>105</v>
      </c>
      <c r="X7" t="s">
        <v>7</v>
      </c>
      <c r="Y7" t="s">
        <v>8</v>
      </c>
      <c r="Z7">
        <v>323</v>
      </c>
      <c r="AA7">
        <v>26.22</v>
      </c>
      <c r="AB7">
        <v>57.17</v>
      </c>
      <c r="AC7">
        <v>2</v>
      </c>
      <c r="AD7" t="s">
        <v>106</v>
      </c>
      <c r="AE7" t="s">
        <v>9</v>
      </c>
      <c r="AF7" t="s">
        <v>10</v>
      </c>
      <c r="AG7">
        <v>242</v>
      </c>
      <c r="AH7">
        <v>19.64</v>
      </c>
      <c r="AI7">
        <v>42.83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Q28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38">
        <v>1</v>
      </c>
      <c r="B5" s="39" t="s">
        <v>37</v>
      </c>
      <c r="C5" s="42" t="s">
        <v>21</v>
      </c>
      <c r="D5" s="43"/>
      <c r="E5" s="45">
        <f>SUM(E6:E15)</f>
        <v>13118</v>
      </c>
      <c r="F5" s="45">
        <f>SUM(F6:F15)</f>
        <v>6937</v>
      </c>
      <c r="G5" s="45">
        <f>SUM(G6:G15)</f>
        <v>6181</v>
      </c>
      <c r="H5" s="46">
        <f t="shared" ref="H5:H15" si="0">G5/E5</f>
        <v>0.47118463180362863</v>
      </c>
      <c r="I5" s="45">
        <f>SUM(I6:I15)</f>
        <v>220</v>
      </c>
      <c r="J5" s="47">
        <f t="shared" ref="J5:J15" si="1">I5/E5</f>
        <v>1.6770849214819333E-2</v>
      </c>
      <c r="K5" s="45">
        <f>SUM(K6:K15)</f>
        <v>161</v>
      </c>
      <c r="L5" s="48">
        <f>SUM(L6:L15)</f>
        <v>5800</v>
      </c>
      <c r="M5" s="42">
        <f>SUM(M6:M15)</f>
        <v>2850</v>
      </c>
      <c r="N5" s="59">
        <f>M5/$L5</f>
        <v>0.49137931034482757</v>
      </c>
      <c r="O5" s="42">
        <f>SUM(O6:O15)</f>
        <v>2950</v>
      </c>
      <c r="P5" s="59">
        <f>O5/$L5</f>
        <v>0.50862068965517238</v>
      </c>
      <c r="Q5" s="35">
        <f t="shared" ref="Q5:Q15" si="2">IF(AND(NOT(ISBLANK($L5)),NOT(ISBLANK($D5))),$E5,0)</f>
        <v>0</v>
      </c>
    </row>
    <row r="6" spans="1:17" s="9" customFormat="1" ht="21" x14ac:dyDescent="0.55000000000000004">
      <c r="B6" s="10"/>
      <c r="C6" s="49" t="s">
        <v>48</v>
      </c>
      <c r="D6" s="50">
        <v>1</v>
      </c>
      <c r="E6" s="51">
        <f>IMPORT5!H2</f>
        <v>1206</v>
      </c>
      <c r="F6" s="51">
        <f>IMPORT5!I2</f>
        <v>701</v>
      </c>
      <c r="G6" s="51">
        <f>IMPORT5!K2</f>
        <v>505</v>
      </c>
      <c r="H6" s="36">
        <f t="shared" si="0"/>
        <v>0.41873963515754559</v>
      </c>
      <c r="I6" s="51">
        <f>IMPORT5!M2</f>
        <v>22</v>
      </c>
      <c r="J6" s="36">
        <f t="shared" si="1"/>
        <v>1.824212271973466E-2</v>
      </c>
      <c r="K6" s="51">
        <f>IMPORT5!P2</f>
        <v>10</v>
      </c>
      <c r="L6" s="53">
        <f>IMPORT5!S2</f>
        <v>473</v>
      </c>
      <c r="M6" s="49">
        <f>IMPORT5!Z2</f>
        <v>238</v>
      </c>
      <c r="N6" s="37">
        <f>M6/L6</f>
        <v>0.5031712473572939</v>
      </c>
      <c r="O6" s="49">
        <f>IMPORT5!AG2</f>
        <v>235</v>
      </c>
      <c r="P6" s="58">
        <f>O6/L6</f>
        <v>0.49682875264270615</v>
      </c>
      <c r="Q6" s="9">
        <f t="shared" si="2"/>
        <v>1206</v>
      </c>
    </row>
    <row r="7" spans="1:17" s="9" customFormat="1" ht="21" x14ac:dyDescent="0.55000000000000004">
      <c r="B7" s="10"/>
      <c r="C7" s="49" t="s">
        <v>49</v>
      </c>
      <c r="D7" s="50">
        <v>2</v>
      </c>
      <c r="E7" s="51">
        <f>IMPORT5!H3</f>
        <v>1563</v>
      </c>
      <c r="F7" s="51">
        <f>IMPORT5!I3</f>
        <v>820</v>
      </c>
      <c r="G7" s="51">
        <f>IMPORT5!K3</f>
        <v>743</v>
      </c>
      <c r="H7" s="36">
        <f t="shared" si="0"/>
        <v>0.47536788227767113</v>
      </c>
      <c r="I7" s="51">
        <f>IMPORT5!M3</f>
        <v>12</v>
      </c>
      <c r="J7" s="36">
        <f t="shared" si="1"/>
        <v>7.677543186180422E-3</v>
      </c>
      <c r="K7" s="51">
        <f>IMPORT5!P3</f>
        <v>22</v>
      </c>
      <c r="L7" s="53">
        <f>IMPORT5!S3</f>
        <v>709</v>
      </c>
      <c r="M7" s="49">
        <f>IMPORT5!Z3</f>
        <v>425</v>
      </c>
      <c r="N7" s="37">
        <f t="shared" ref="N7:N15" si="3">M7/L7</f>
        <v>0.59943582510578275</v>
      </c>
      <c r="O7" s="49">
        <f>IMPORT5!AG3</f>
        <v>284</v>
      </c>
      <c r="P7" s="58">
        <f t="shared" ref="P7:P15" si="4">O7/L7</f>
        <v>0.4005641748942172</v>
      </c>
      <c r="Q7" s="9">
        <f t="shared" si="2"/>
        <v>1563</v>
      </c>
    </row>
    <row r="8" spans="1:17" s="9" customFormat="1" ht="21" x14ac:dyDescent="0.55000000000000004">
      <c r="B8" s="10"/>
      <c r="C8" s="49" t="s">
        <v>50</v>
      </c>
      <c r="D8" s="50">
        <v>3</v>
      </c>
      <c r="E8" s="51">
        <f>IMPORT5!H4</f>
        <v>2155</v>
      </c>
      <c r="F8" s="51">
        <f>IMPORT5!I4</f>
        <v>1066</v>
      </c>
      <c r="G8" s="51">
        <f>IMPORT5!K4</f>
        <v>1089</v>
      </c>
      <c r="H8" s="36">
        <f t="shared" si="0"/>
        <v>0.50533642691415315</v>
      </c>
      <c r="I8" s="51">
        <f>IMPORT5!M4</f>
        <v>30</v>
      </c>
      <c r="J8" s="36">
        <f t="shared" si="1"/>
        <v>1.3921113689095127E-2</v>
      </c>
      <c r="K8" s="51">
        <f>IMPORT5!P4</f>
        <v>30</v>
      </c>
      <c r="L8" s="53">
        <f>IMPORT5!S4</f>
        <v>1029</v>
      </c>
      <c r="M8" s="49">
        <f>IMPORT5!Z4</f>
        <v>507</v>
      </c>
      <c r="N8" s="37">
        <f t="shared" si="3"/>
        <v>0.49271137026239065</v>
      </c>
      <c r="O8" s="49">
        <f>IMPORT5!AG4</f>
        <v>522</v>
      </c>
      <c r="P8" s="58">
        <f t="shared" si="4"/>
        <v>0.50728862973760935</v>
      </c>
      <c r="Q8" s="9">
        <f t="shared" si="2"/>
        <v>2155</v>
      </c>
    </row>
    <row r="9" spans="1:17" s="9" customFormat="1" ht="21" x14ac:dyDescent="0.55000000000000004">
      <c r="B9" s="10"/>
      <c r="C9" s="49" t="s">
        <v>51</v>
      </c>
      <c r="D9" s="50">
        <v>4</v>
      </c>
      <c r="E9" s="51">
        <f>IMPORT5!H5</f>
        <v>1563</v>
      </c>
      <c r="F9" s="51">
        <f>IMPORT5!I5</f>
        <v>798</v>
      </c>
      <c r="G9" s="51">
        <f>IMPORT5!K5</f>
        <v>765</v>
      </c>
      <c r="H9" s="36">
        <f t="shared" si="0"/>
        <v>0.4894433781190019</v>
      </c>
      <c r="I9" s="51">
        <f>IMPORT5!M5</f>
        <v>36</v>
      </c>
      <c r="J9" s="36">
        <f t="shared" si="1"/>
        <v>2.3032629558541268E-2</v>
      </c>
      <c r="K9" s="51">
        <f>IMPORT5!P5</f>
        <v>30</v>
      </c>
      <c r="L9" s="53">
        <f>IMPORT5!S5</f>
        <v>699</v>
      </c>
      <c r="M9" s="49">
        <f>IMPORT5!Z5</f>
        <v>379</v>
      </c>
      <c r="N9" s="37">
        <f t="shared" si="3"/>
        <v>0.54220314735336195</v>
      </c>
      <c r="O9" s="49">
        <f>IMPORT5!AG5</f>
        <v>320</v>
      </c>
      <c r="P9" s="58">
        <f t="shared" si="4"/>
        <v>0.45779685264663805</v>
      </c>
      <c r="Q9" s="9">
        <f t="shared" si="2"/>
        <v>1563</v>
      </c>
    </row>
    <row r="10" spans="1:17" s="9" customFormat="1" ht="21" x14ac:dyDescent="0.55000000000000004">
      <c r="B10" s="10"/>
      <c r="C10" s="49" t="s">
        <v>52</v>
      </c>
      <c r="D10" s="50">
        <v>5</v>
      </c>
      <c r="E10" s="51">
        <f>IMPORT5!H6</f>
        <v>1724</v>
      </c>
      <c r="F10" s="51">
        <f>IMPORT5!I6</f>
        <v>792</v>
      </c>
      <c r="G10" s="51">
        <f>IMPORT5!K6</f>
        <v>932</v>
      </c>
      <c r="H10" s="36">
        <f t="shared" si="0"/>
        <v>0.54060324825986084</v>
      </c>
      <c r="I10" s="51">
        <f>IMPORT5!M6</f>
        <v>38</v>
      </c>
      <c r="J10" s="36">
        <f t="shared" si="1"/>
        <v>2.2041763341067284E-2</v>
      </c>
      <c r="K10" s="51">
        <f>IMPORT5!P6</f>
        <v>10</v>
      </c>
      <c r="L10" s="53">
        <f>IMPORT5!S6</f>
        <v>884</v>
      </c>
      <c r="M10" s="49">
        <f>IMPORT5!Z6</f>
        <v>465</v>
      </c>
      <c r="N10" s="37">
        <f t="shared" si="3"/>
        <v>0.52601809954751133</v>
      </c>
      <c r="O10" s="49">
        <f>IMPORT5!AG6</f>
        <v>419</v>
      </c>
      <c r="P10" s="58">
        <f t="shared" si="4"/>
        <v>0.47398190045248867</v>
      </c>
      <c r="Q10" s="9">
        <f t="shared" si="2"/>
        <v>1724</v>
      </c>
    </row>
    <row r="11" spans="1:17" s="9" customFormat="1" ht="21" x14ac:dyDescent="0.55000000000000004">
      <c r="B11" s="10"/>
      <c r="C11" s="49" t="s">
        <v>53</v>
      </c>
      <c r="D11" s="50">
        <v>6</v>
      </c>
      <c r="E11" s="51">
        <f>IMPORT5!H7</f>
        <v>927</v>
      </c>
      <c r="F11" s="51">
        <f>IMPORT5!I7</f>
        <v>495</v>
      </c>
      <c r="G11" s="51">
        <f>IMPORT5!K7</f>
        <v>432</v>
      </c>
      <c r="H11" s="36">
        <f t="shared" si="0"/>
        <v>0.46601941747572817</v>
      </c>
      <c r="I11" s="51">
        <f>IMPORT5!M7</f>
        <v>14</v>
      </c>
      <c r="J11" s="36">
        <f t="shared" si="1"/>
        <v>1.5102481121898598E-2</v>
      </c>
      <c r="K11" s="51">
        <f>IMPORT5!P7</f>
        <v>12</v>
      </c>
      <c r="L11" s="53">
        <f>IMPORT5!S7</f>
        <v>406</v>
      </c>
      <c r="M11" s="49">
        <f>IMPORT5!Z7</f>
        <v>133</v>
      </c>
      <c r="N11" s="37">
        <f t="shared" si="3"/>
        <v>0.32758620689655171</v>
      </c>
      <c r="O11" s="49">
        <f>IMPORT5!AG7</f>
        <v>273</v>
      </c>
      <c r="P11" s="58">
        <f t="shared" si="4"/>
        <v>0.67241379310344829</v>
      </c>
      <c r="Q11" s="9">
        <f t="shared" si="2"/>
        <v>927</v>
      </c>
    </row>
    <row r="12" spans="1:17" s="9" customFormat="1" ht="21" x14ac:dyDescent="0.55000000000000004">
      <c r="B12" s="10"/>
      <c r="C12" s="49" t="s">
        <v>54</v>
      </c>
      <c r="D12" s="50">
        <v>7</v>
      </c>
      <c r="E12" s="51">
        <f>IMPORT5!H8</f>
        <v>995</v>
      </c>
      <c r="F12" s="51">
        <f>IMPORT5!I8</f>
        <v>517</v>
      </c>
      <c r="G12" s="51">
        <f>IMPORT5!K8</f>
        <v>478</v>
      </c>
      <c r="H12" s="36">
        <f t="shared" si="0"/>
        <v>0.48040201005025124</v>
      </c>
      <c r="I12" s="51">
        <f>IMPORT5!M8</f>
        <v>14</v>
      </c>
      <c r="J12" s="36">
        <f t="shared" si="1"/>
        <v>1.407035175879397E-2</v>
      </c>
      <c r="K12" s="51">
        <f>IMPORT5!P8</f>
        <v>12</v>
      </c>
      <c r="L12" s="53">
        <f>IMPORT5!S8</f>
        <v>452</v>
      </c>
      <c r="M12" s="49">
        <f>IMPORT5!Z8</f>
        <v>162</v>
      </c>
      <c r="N12" s="37">
        <f t="shared" si="3"/>
        <v>0.3584070796460177</v>
      </c>
      <c r="O12" s="49">
        <f>IMPORT5!AG8</f>
        <v>290</v>
      </c>
      <c r="P12" s="58">
        <f t="shared" si="4"/>
        <v>0.6415929203539823</v>
      </c>
      <c r="Q12" s="9">
        <f t="shared" si="2"/>
        <v>995</v>
      </c>
    </row>
    <row r="13" spans="1:17" s="9" customFormat="1" ht="21" x14ac:dyDescent="0.55000000000000004">
      <c r="B13" s="10"/>
      <c r="C13" s="49" t="s">
        <v>55</v>
      </c>
      <c r="D13" s="50">
        <v>8</v>
      </c>
      <c r="E13" s="51">
        <f>IMPORT5!H9</f>
        <v>1451</v>
      </c>
      <c r="F13" s="51">
        <f>IMPORT5!I9</f>
        <v>929</v>
      </c>
      <c r="G13" s="51">
        <f>IMPORT5!K9</f>
        <v>522</v>
      </c>
      <c r="H13" s="36">
        <f t="shared" si="0"/>
        <v>0.35975189524465884</v>
      </c>
      <c r="I13" s="51">
        <f>IMPORT5!M9</f>
        <v>25</v>
      </c>
      <c r="J13" s="36">
        <f t="shared" si="1"/>
        <v>1.722949689869056E-2</v>
      </c>
      <c r="K13" s="51">
        <f>IMPORT5!P9</f>
        <v>17</v>
      </c>
      <c r="L13" s="53">
        <f>IMPORT5!S9</f>
        <v>480</v>
      </c>
      <c r="M13" s="49">
        <f>IMPORT5!Z9</f>
        <v>255</v>
      </c>
      <c r="N13" s="37">
        <f t="shared" si="3"/>
        <v>0.53125</v>
      </c>
      <c r="O13" s="49">
        <f>IMPORT5!AG9</f>
        <v>225</v>
      </c>
      <c r="P13" s="58">
        <f t="shared" si="4"/>
        <v>0.46875</v>
      </c>
      <c r="Q13" s="9">
        <f t="shared" si="2"/>
        <v>1451</v>
      </c>
    </row>
    <row r="14" spans="1:17" s="9" customFormat="1" ht="21" x14ac:dyDescent="0.55000000000000004">
      <c r="B14" s="10"/>
      <c r="C14" s="49" t="s">
        <v>56</v>
      </c>
      <c r="D14" s="50">
        <v>9</v>
      </c>
      <c r="E14" s="51">
        <f>IMPORT5!H10</f>
        <v>1302</v>
      </c>
      <c r="F14" s="51">
        <f>IMPORT5!I10</f>
        <v>732</v>
      </c>
      <c r="G14" s="51">
        <f>IMPORT5!K10</f>
        <v>570</v>
      </c>
      <c r="H14" s="36">
        <f t="shared" si="0"/>
        <v>0.43778801843317972</v>
      </c>
      <c r="I14" s="51">
        <f>IMPORT5!M10</f>
        <v>29</v>
      </c>
      <c r="J14" s="36">
        <f t="shared" si="1"/>
        <v>2.227342549923195E-2</v>
      </c>
      <c r="K14" s="51">
        <f>IMPORT5!P10</f>
        <v>13</v>
      </c>
      <c r="L14" s="53">
        <f>IMPORT5!S10</f>
        <v>528</v>
      </c>
      <c r="M14" s="49">
        <f>IMPORT5!Z10</f>
        <v>249</v>
      </c>
      <c r="N14" s="37">
        <f t="shared" si="3"/>
        <v>0.47159090909090912</v>
      </c>
      <c r="O14" s="49">
        <f>IMPORT5!AG10</f>
        <v>279</v>
      </c>
      <c r="P14" s="58">
        <f t="shared" si="4"/>
        <v>0.52840909090909094</v>
      </c>
      <c r="Q14" s="9">
        <f t="shared" si="2"/>
        <v>1302</v>
      </c>
    </row>
    <row r="15" spans="1:17" s="9" customFormat="1" ht="21.75" thickBot="1" x14ac:dyDescent="0.6">
      <c r="B15" s="10"/>
      <c r="C15" s="54" t="s">
        <v>57</v>
      </c>
      <c r="D15" s="55">
        <v>10</v>
      </c>
      <c r="E15" s="56">
        <f>IMPORT5!H11</f>
        <v>232</v>
      </c>
      <c r="F15" s="56">
        <f>IMPORT5!I11</f>
        <v>87</v>
      </c>
      <c r="G15" s="56">
        <f>IMPORT5!K11</f>
        <v>145</v>
      </c>
      <c r="H15" s="61">
        <f t="shared" si="0"/>
        <v>0.625</v>
      </c>
      <c r="I15" s="56">
        <f>IMPORT5!M11</f>
        <v>0</v>
      </c>
      <c r="J15" s="61">
        <f t="shared" si="1"/>
        <v>0</v>
      </c>
      <c r="K15" s="56">
        <f>IMPORT5!P11</f>
        <v>5</v>
      </c>
      <c r="L15" s="57">
        <f>IMPORT5!S11</f>
        <v>140</v>
      </c>
      <c r="M15" s="54">
        <f>IMPORT5!Z11</f>
        <v>37</v>
      </c>
      <c r="N15" s="71">
        <f t="shared" si="3"/>
        <v>0.26428571428571429</v>
      </c>
      <c r="O15" s="54">
        <f>IMPORT5!AG11</f>
        <v>103</v>
      </c>
      <c r="P15" s="62">
        <f t="shared" si="4"/>
        <v>0.73571428571428577</v>
      </c>
      <c r="Q15" s="9">
        <f t="shared" si="2"/>
        <v>232</v>
      </c>
    </row>
    <row r="16" spans="1:17" ht="13.5" thickBot="1" x14ac:dyDescent="0.25">
      <c r="C16" s="11"/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>
        <f>SUM(Q5:Q15)</f>
        <v>13118</v>
      </c>
    </row>
    <row r="17" spans="3:16" ht="13.5" thickBot="1" x14ac:dyDescent="0.25"/>
    <row r="18" spans="3:16" s="2" customFormat="1" x14ac:dyDescent="0.2">
      <c r="M18" s="13" t="str">
        <f>M3</f>
        <v>Emmanuel</v>
      </c>
      <c r="N18" s="14" t="str">
        <f>N3</f>
        <v>MACRON</v>
      </c>
      <c r="O18" s="13" t="str">
        <f>O3</f>
        <v>Marine</v>
      </c>
      <c r="P18" s="14" t="str">
        <f>P3</f>
        <v>LE PEN</v>
      </c>
    </row>
    <row r="19" spans="3:16" s="18" customFormat="1" ht="36.75" thickBot="1" x14ac:dyDescent="0.25">
      <c r="C19" s="15" t="s">
        <v>75</v>
      </c>
      <c r="D19" s="8" t="s">
        <v>76</v>
      </c>
      <c r="E19" s="15" t="s">
        <v>0</v>
      </c>
      <c r="F19" s="15" t="s">
        <v>77</v>
      </c>
      <c r="G19" s="15" t="s">
        <v>1</v>
      </c>
      <c r="H19" s="15" t="s">
        <v>36</v>
      </c>
      <c r="I19" s="15" t="s">
        <v>2</v>
      </c>
      <c r="J19" s="15" t="s">
        <v>28</v>
      </c>
      <c r="K19" s="15" t="s">
        <v>3</v>
      </c>
      <c r="L19" s="15" t="s">
        <v>4</v>
      </c>
      <c r="M19" s="16" t="s">
        <v>5</v>
      </c>
      <c r="N19" s="17" t="s">
        <v>6</v>
      </c>
      <c r="O19" s="16" t="s">
        <v>5</v>
      </c>
      <c r="P19" s="17" t="s">
        <v>6</v>
      </c>
    </row>
    <row r="20" spans="3:16" s="27" customFormat="1" ht="25.5" customHeight="1" thickBot="1" x14ac:dyDescent="0.25">
      <c r="C20" s="19" t="s">
        <v>114</v>
      </c>
      <c r="D20" s="20">
        <f>COUNTA(D5:D15)</f>
        <v>10</v>
      </c>
      <c r="E20" s="20">
        <f t="shared" ref="E20:P20" si="5">E5</f>
        <v>13118</v>
      </c>
      <c r="F20" s="20">
        <f t="shared" si="5"/>
        <v>6937</v>
      </c>
      <c r="G20" s="20">
        <f t="shared" si="5"/>
        <v>6181</v>
      </c>
      <c r="H20" s="21">
        <f t="shared" si="5"/>
        <v>0.47118463180362863</v>
      </c>
      <c r="I20" s="22">
        <f t="shared" si="5"/>
        <v>220</v>
      </c>
      <c r="J20" s="21">
        <f t="shared" si="5"/>
        <v>1.6770849214819333E-2</v>
      </c>
      <c r="K20" s="20">
        <f t="shared" si="5"/>
        <v>161</v>
      </c>
      <c r="L20" s="20">
        <f t="shared" si="5"/>
        <v>5800</v>
      </c>
      <c r="M20" s="23">
        <f t="shared" si="5"/>
        <v>2850</v>
      </c>
      <c r="N20" s="24">
        <f t="shared" si="5"/>
        <v>0.49137931034482757</v>
      </c>
      <c r="O20" s="25">
        <f t="shared" si="5"/>
        <v>2950</v>
      </c>
      <c r="P20" s="26">
        <f t="shared" si="5"/>
        <v>0.50862068965517238</v>
      </c>
    </row>
    <row r="22" spans="3:16" x14ac:dyDescent="0.2">
      <c r="F22" s="28" t="s">
        <v>78</v>
      </c>
      <c r="G22" s="29">
        <f>(236-COUNTBLANK(G5:G15))/236</f>
        <v>1</v>
      </c>
      <c r="I22" s="30"/>
      <c r="J22" s="30"/>
    </row>
    <row r="23" spans="3:16" x14ac:dyDescent="0.2">
      <c r="F23" s="28" t="s">
        <v>79</v>
      </c>
      <c r="G23" s="31">
        <f>Q16/E20</f>
        <v>1</v>
      </c>
      <c r="I23" s="32"/>
      <c r="J23" s="32"/>
    </row>
    <row r="24" spans="3:16" x14ac:dyDescent="0.2">
      <c r="I24" s="33"/>
      <c r="J24" s="33"/>
    </row>
    <row r="26" spans="3:16" x14ac:dyDescent="0.2">
      <c r="K26" s="30"/>
      <c r="L26" s="30"/>
    </row>
    <row r="27" spans="3:16" x14ac:dyDescent="0.2">
      <c r="K27" s="32"/>
      <c r="L27" s="32"/>
    </row>
    <row r="28" spans="3:16" x14ac:dyDescent="0.2">
      <c r="K28" s="34"/>
      <c r="L28" s="34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opLeftCell="L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2</v>
      </c>
      <c r="D2" t="s">
        <v>103</v>
      </c>
      <c r="E2">
        <v>33</v>
      </c>
      <c r="F2" t="s">
        <v>13</v>
      </c>
      <c r="G2">
        <v>1</v>
      </c>
      <c r="H2">
        <v>973</v>
      </c>
      <c r="I2">
        <v>519</v>
      </c>
      <c r="J2">
        <v>53.34</v>
      </c>
      <c r="K2">
        <v>454</v>
      </c>
      <c r="L2">
        <v>46.66</v>
      </c>
      <c r="M2">
        <v>25</v>
      </c>
      <c r="N2">
        <v>2.57</v>
      </c>
      <c r="O2">
        <v>5.51</v>
      </c>
      <c r="P2">
        <v>15</v>
      </c>
      <c r="Q2">
        <v>1.54</v>
      </c>
      <c r="R2">
        <v>3.3</v>
      </c>
      <c r="S2">
        <v>414</v>
      </c>
      <c r="T2">
        <v>42.55</v>
      </c>
      <c r="U2">
        <v>91.19</v>
      </c>
      <c r="V2">
        <v>1</v>
      </c>
      <c r="W2" t="s">
        <v>105</v>
      </c>
      <c r="X2" t="s">
        <v>7</v>
      </c>
      <c r="Y2" t="s">
        <v>8</v>
      </c>
      <c r="Z2">
        <v>261</v>
      </c>
      <c r="AA2">
        <v>26.82</v>
      </c>
      <c r="AB2">
        <v>63.04</v>
      </c>
      <c r="AC2">
        <v>2</v>
      </c>
      <c r="AD2" t="s">
        <v>106</v>
      </c>
      <c r="AE2" t="s">
        <v>9</v>
      </c>
      <c r="AF2" t="s">
        <v>10</v>
      </c>
      <c r="AG2">
        <v>153</v>
      </c>
      <c r="AH2">
        <v>15.72</v>
      </c>
      <c r="AI2">
        <v>36.96</v>
      </c>
    </row>
    <row r="3" spans="1:35" x14ac:dyDescent="0.2">
      <c r="A3" t="s">
        <v>101</v>
      </c>
      <c r="B3" t="s">
        <v>102</v>
      </c>
      <c r="C3">
        <v>2</v>
      </c>
      <c r="D3" t="s">
        <v>103</v>
      </c>
      <c r="E3">
        <v>33</v>
      </c>
      <c r="F3" t="s">
        <v>13</v>
      </c>
      <c r="G3">
        <v>2</v>
      </c>
      <c r="H3">
        <v>1294</v>
      </c>
      <c r="I3">
        <v>643</v>
      </c>
      <c r="J3">
        <v>49.69</v>
      </c>
      <c r="K3">
        <v>651</v>
      </c>
      <c r="L3">
        <v>50.31</v>
      </c>
      <c r="M3">
        <v>37</v>
      </c>
      <c r="N3">
        <v>2.86</v>
      </c>
      <c r="O3">
        <v>5.68</v>
      </c>
      <c r="P3">
        <v>23</v>
      </c>
      <c r="Q3">
        <v>1.78</v>
      </c>
      <c r="R3">
        <v>3.53</v>
      </c>
      <c r="S3">
        <v>591</v>
      </c>
      <c r="T3">
        <v>45.67</v>
      </c>
      <c r="U3">
        <v>90.78</v>
      </c>
      <c r="V3">
        <v>1</v>
      </c>
      <c r="W3" t="s">
        <v>105</v>
      </c>
      <c r="X3" t="s">
        <v>7</v>
      </c>
      <c r="Y3" t="s">
        <v>8</v>
      </c>
      <c r="Z3">
        <v>400</v>
      </c>
      <c r="AA3">
        <v>30.91</v>
      </c>
      <c r="AB3">
        <v>67.680000000000007</v>
      </c>
      <c r="AC3">
        <v>2</v>
      </c>
      <c r="AD3" t="s">
        <v>106</v>
      </c>
      <c r="AE3" t="s">
        <v>9</v>
      </c>
      <c r="AF3" t="s">
        <v>10</v>
      </c>
      <c r="AG3">
        <v>191</v>
      </c>
      <c r="AH3">
        <v>14.76</v>
      </c>
      <c r="AI3">
        <v>32.32</v>
      </c>
    </row>
    <row r="4" spans="1:35" x14ac:dyDescent="0.2">
      <c r="A4" t="s">
        <v>101</v>
      </c>
      <c r="B4" t="s">
        <v>102</v>
      </c>
      <c r="C4">
        <v>2</v>
      </c>
      <c r="D4" t="s">
        <v>103</v>
      </c>
      <c r="E4">
        <v>33</v>
      </c>
      <c r="F4" t="s">
        <v>13</v>
      </c>
      <c r="G4">
        <v>3</v>
      </c>
      <c r="H4">
        <v>1135</v>
      </c>
      <c r="I4">
        <v>565</v>
      </c>
      <c r="J4">
        <v>49.78</v>
      </c>
      <c r="K4">
        <v>570</v>
      </c>
      <c r="L4">
        <v>50.22</v>
      </c>
      <c r="M4">
        <v>18</v>
      </c>
      <c r="N4">
        <v>1.59</v>
      </c>
      <c r="O4">
        <v>3.16</v>
      </c>
      <c r="P4">
        <v>16</v>
      </c>
      <c r="Q4">
        <v>1.41</v>
      </c>
      <c r="R4">
        <v>2.81</v>
      </c>
      <c r="S4">
        <v>536</v>
      </c>
      <c r="T4">
        <v>47.22</v>
      </c>
      <c r="U4">
        <v>94.04</v>
      </c>
      <c r="V4">
        <v>1</v>
      </c>
      <c r="W4" t="s">
        <v>105</v>
      </c>
      <c r="X4" t="s">
        <v>7</v>
      </c>
      <c r="Y4" t="s">
        <v>8</v>
      </c>
      <c r="Z4">
        <v>319</v>
      </c>
      <c r="AA4">
        <v>28.11</v>
      </c>
      <c r="AB4">
        <v>59.51</v>
      </c>
      <c r="AC4">
        <v>2</v>
      </c>
      <c r="AD4" t="s">
        <v>106</v>
      </c>
      <c r="AE4" t="s">
        <v>9</v>
      </c>
      <c r="AF4" t="s">
        <v>10</v>
      </c>
      <c r="AG4">
        <v>217</v>
      </c>
      <c r="AH4">
        <v>19.12</v>
      </c>
      <c r="AI4">
        <v>40.49</v>
      </c>
    </row>
    <row r="5" spans="1:35" x14ac:dyDescent="0.2">
      <c r="A5" t="s">
        <v>101</v>
      </c>
      <c r="B5" t="s">
        <v>102</v>
      </c>
      <c r="C5">
        <v>2</v>
      </c>
      <c r="D5" t="s">
        <v>103</v>
      </c>
      <c r="E5">
        <v>33</v>
      </c>
      <c r="F5" t="s">
        <v>13</v>
      </c>
      <c r="G5">
        <v>4</v>
      </c>
      <c r="H5">
        <v>1320</v>
      </c>
      <c r="I5">
        <v>568</v>
      </c>
      <c r="J5">
        <v>43.03</v>
      </c>
      <c r="K5">
        <v>752</v>
      </c>
      <c r="L5">
        <v>56.97</v>
      </c>
      <c r="M5">
        <v>27</v>
      </c>
      <c r="N5">
        <v>2.0499999999999998</v>
      </c>
      <c r="O5">
        <v>3.59</v>
      </c>
      <c r="P5">
        <v>27</v>
      </c>
      <c r="Q5">
        <v>2.0499999999999998</v>
      </c>
      <c r="R5">
        <v>3.59</v>
      </c>
      <c r="S5">
        <v>698</v>
      </c>
      <c r="T5">
        <v>52.88</v>
      </c>
      <c r="U5">
        <v>92.82</v>
      </c>
      <c r="V5">
        <v>1</v>
      </c>
      <c r="W5" t="s">
        <v>105</v>
      </c>
      <c r="X5" t="s">
        <v>7</v>
      </c>
      <c r="Y5" t="s">
        <v>8</v>
      </c>
      <c r="Z5">
        <v>479</v>
      </c>
      <c r="AA5">
        <v>36.29</v>
      </c>
      <c r="AB5">
        <v>68.62</v>
      </c>
      <c r="AC5">
        <v>2</v>
      </c>
      <c r="AD5" t="s">
        <v>106</v>
      </c>
      <c r="AE5" t="s">
        <v>9</v>
      </c>
      <c r="AF5" t="s">
        <v>10</v>
      </c>
      <c r="AG5">
        <v>219</v>
      </c>
      <c r="AH5">
        <v>16.59</v>
      </c>
      <c r="AI5">
        <v>31.38</v>
      </c>
    </row>
    <row r="6" spans="1:35" x14ac:dyDescent="0.2">
      <c r="A6" t="s">
        <v>101</v>
      </c>
      <c r="B6" t="s">
        <v>102</v>
      </c>
      <c r="C6">
        <v>2</v>
      </c>
      <c r="D6" t="s">
        <v>103</v>
      </c>
      <c r="E6">
        <v>33</v>
      </c>
      <c r="F6" t="s">
        <v>13</v>
      </c>
      <c r="G6">
        <v>5</v>
      </c>
      <c r="H6">
        <v>1148</v>
      </c>
      <c r="I6">
        <v>546</v>
      </c>
      <c r="J6">
        <v>47.56</v>
      </c>
      <c r="K6">
        <v>602</v>
      </c>
      <c r="L6">
        <v>52.44</v>
      </c>
      <c r="M6">
        <v>21</v>
      </c>
      <c r="N6">
        <v>1.83</v>
      </c>
      <c r="O6">
        <v>3.49</v>
      </c>
      <c r="P6">
        <v>27</v>
      </c>
      <c r="Q6">
        <v>2.35</v>
      </c>
      <c r="R6">
        <v>4.49</v>
      </c>
      <c r="S6">
        <v>554</v>
      </c>
      <c r="T6">
        <v>48.26</v>
      </c>
      <c r="U6">
        <v>92.03</v>
      </c>
      <c r="V6">
        <v>1</v>
      </c>
      <c r="W6" t="s">
        <v>105</v>
      </c>
      <c r="X6" t="s">
        <v>7</v>
      </c>
      <c r="Y6" t="s">
        <v>8</v>
      </c>
      <c r="Z6">
        <v>389</v>
      </c>
      <c r="AA6">
        <v>33.89</v>
      </c>
      <c r="AB6">
        <v>70.22</v>
      </c>
      <c r="AC6">
        <v>2</v>
      </c>
      <c r="AD6" t="s">
        <v>106</v>
      </c>
      <c r="AE6" t="s">
        <v>9</v>
      </c>
      <c r="AF6" t="s">
        <v>10</v>
      </c>
      <c r="AG6">
        <v>165</v>
      </c>
      <c r="AH6">
        <v>14.37</v>
      </c>
      <c r="AI6">
        <v>29.78</v>
      </c>
    </row>
    <row r="7" spans="1:35" x14ac:dyDescent="0.2">
      <c r="A7" t="s">
        <v>101</v>
      </c>
      <c r="B7" t="s">
        <v>102</v>
      </c>
      <c r="C7">
        <v>2</v>
      </c>
      <c r="D7" t="s">
        <v>103</v>
      </c>
      <c r="E7">
        <v>33</v>
      </c>
      <c r="F7" t="s">
        <v>13</v>
      </c>
      <c r="G7">
        <v>6</v>
      </c>
      <c r="H7">
        <v>1190</v>
      </c>
      <c r="I7">
        <v>578</v>
      </c>
      <c r="J7">
        <v>48.57</v>
      </c>
      <c r="K7">
        <v>612</v>
      </c>
      <c r="L7">
        <v>51.43</v>
      </c>
      <c r="M7">
        <v>22</v>
      </c>
      <c r="N7">
        <v>1.85</v>
      </c>
      <c r="O7">
        <v>3.59</v>
      </c>
      <c r="P7">
        <v>22</v>
      </c>
      <c r="Q7">
        <v>1.85</v>
      </c>
      <c r="R7">
        <v>3.59</v>
      </c>
      <c r="S7">
        <v>568</v>
      </c>
      <c r="T7">
        <v>47.73</v>
      </c>
      <c r="U7">
        <v>92.81</v>
      </c>
      <c r="V7">
        <v>1</v>
      </c>
      <c r="W7" t="s">
        <v>105</v>
      </c>
      <c r="X7" t="s">
        <v>7</v>
      </c>
      <c r="Y7" t="s">
        <v>8</v>
      </c>
      <c r="Z7">
        <v>348</v>
      </c>
      <c r="AA7">
        <v>29.24</v>
      </c>
      <c r="AB7">
        <v>61.27</v>
      </c>
      <c r="AC7">
        <v>2</v>
      </c>
      <c r="AD7" t="s">
        <v>106</v>
      </c>
      <c r="AE7" t="s">
        <v>9</v>
      </c>
      <c r="AF7" t="s">
        <v>10</v>
      </c>
      <c r="AG7">
        <v>220</v>
      </c>
      <c r="AH7">
        <v>18.489999999999998</v>
      </c>
      <c r="AI7">
        <v>38.729999999999997</v>
      </c>
    </row>
    <row r="8" spans="1:35" x14ac:dyDescent="0.2">
      <c r="A8" t="s">
        <v>101</v>
      </c>
      <c r="B8" t="s">
        <v>102</v>
      </c>
      <c r="C8">
        <v>2</v>
      </c>
      <c r="D8" t="s">
        <v>103</v>
      </c>
      <c r="E8">
        <v>33</v>
      </c>
      <c r="F8" t="s">
        <v>13</v>
      </c>
      <c r="G8">
        <v>7</v>
      </c>
      <c r="H8">
        <v>1076</v>
      </c>
      <c r="I8">
        <v>498</v>
      </c>
      <c r="J8">
        <v>46.28</v>
      </c>
      <c r="K8">
        <v>578</v>
      </c>
      <c r="L8">
        <v>53.72</v>
      </c>
      <c r="M8">
        <v>20</v>
      </c>
      <c r="N8">
        <v>1.86</v>
      </c>
      <c r="O8">
        <v>3.46</v>
      </c>
      <c r="P8">
        <v>20</v>
      </c>
      <c r="Q8">
        <v>1.86</v>
      </c>
      <c r="R8">
        <v>3.46</v>
      </c>
      <c r="S8">
        <v>538</v>
      </c>
      <c r="T8">
        <v>50</v>
      </c>
      <c r="U8">
        <v>93.08</v>
      </c>
      <c r="V8">
        <v>1</v>
      </c>
      <c r="W8" t="s">
        <v>105</v>
      </c>
      <c r="X8" t="s">
        <v>7</v>
      </c>
      <c r="Y8" t="s">
        <v>8</v>
      </c>
      <c r="Z8">
        <v>338</v>
      </c>
      <c r="AA8">
        <v>31.41</v>
      </c>
      <c r="AB8">
        <v>62.83</v>
      </c>
      <c r="AC8">
        <v>2</v>
      </c>
      <c r="AD8" t="s">
        <v>106</v>
      </c>
      <c r="AE8" t="s">
        <v>9</v>
      </c>
      <c r="AF8" t="s">
        <v>10</v>
      </c>
      <c r="AG8">
        <v>200</v>
      </c>
      <c r="AH8">
        <v>18.59</v>
      </c>
      <c r="AI8">
        <v>37.17</v>
      </c>
    </row>
    <row r="9" spans="1:35" x14ac:dyDescent="0.2">
      <c r="A9" t="s">
        <v>101</v>
      </c>
      <c r="B9" t="s">
        <v>102</v>
      </c>
      <c r="C9">
        <v>2</v>
      </c>
      <c r="D9" t="s">
        <v>103</v>
      </c>
      <c r="E9">
        <v>33</v>
      </c>
      <c r="F9" t="s">
        <v>13</v>
      </c>
      <c r="G9">
        <v>8</v>
      </c>
      <c r="H9">
        <v>959</v>
      </c>
      <c r="I9">
        <v>475</v>
      </c>
      <c r="J9">
        <v>49.53</v>
      </c>
      <c r="K9">
        <v>484</v>
      </c>
      <c r="L9">
        <v>50.47</v>
      </c>
      <c r="M9">
        <v>16</v>
      </c>
      <c r="N9">
        <v>1.67</v>
      </c>
      <c r="O9">
        <v>3.31</v>
      </c>
      <c r="P9">
        <v>19</v>
      </c>
      <c r="Q9">
        <v>1.98</v>
      </c>
      <c r="R9">
        <v>3.93</v>
      </c>
      <c r="S9">
        <v>449</v>
      </c>
      <c r="T9">
        <v>46.82</v>
      </c>
      <c r="U9">
        <v>92.77</v>
      </c>
      <c r="V9">
        <v>1</v>
      </c>
      <c r="W9" t="s">
        <v>105</v>
      </c>
      <c r="X9" t="s">
        <v>7</v>
      </c>
      <c r="Y9" t="s">
        <v>8</v>
      </c>
      <c r="Z9">
        <v>314</v>
      </c>
      <c r="AA9">
        <v>32.74</v>
      </c>
      <c r="AB9">
        <v>69.930000000000007</v>
      </c>
      <c r="AC9">
        <v>2</v>
      </c>
      <c r="AD9" t="s">
        <v>106</v>
      </c>
      <c r="AE9" t="s">
        <v>9</v>
      </c>
      <c r="AF9" t="s">
        <v>10</v>
      </c>
      <c r="AG9">
        <v>135</v>
      </c>
      <c r="AH9">
        <v>14.08</v>
      </c>
      <c r="AI9">
        <v>30.07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Q26"/>
  <sheetViews>
    <sheetView topLeftCell="D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40">
        <v>2</v>
      </c>
      <c r="B5" s="41" t="s">
        <v>37</v>
      </c>
      <c r="C5" s="42" t="s">
        <v>22</v>
      </c>
      <c r="D5" s="43"/>
      <c r="E5" s="45">
        <f>SUM(E6:E13)</f>
        <v>9095</v>
      </c>
      <c r="F5" s="45">
        <f>SUM(F6:F13)</f>
        <v>4392</v>
      </c>
      <c r="G5" s="45">
        <f>SUM(G6:G13)</f>
        <v>4703</v>
      </c>
      <c r="H5" s="46">
        <f t="shared" ref="H5:H13" si="0">G5/E5</f>
        <v>0.51709730621220451</v>
      </c>
      <c r="I5" s="72">
        <f>SUM(I6:I13)</f>
        <v>186</v>
      </c>
      <c r="J5" s="47">
        <f t="shared" ref="J5:J13" si="1">I5/E5</f>
        <v>2.045079714128642E-2</v>
      </c>
      <c r="K5" s="45">
        <f>SUM(K6:K13)</f>
        <v>169</v>
      </c>
      <c r="L5" s="48">
        <f>SUM(L6:L13)</f>
        <v>4348</v>
      </c>
      <c r="M5" s="42">
        <f>SUM(M6:M13)</f>
        <v>2848</v>
      </c>
      <c r="N5" s="59">
        <f>M5/$L5</f>
        <v>0.65501379944802207</v>
      </c>
      <c r="O5" s="42">
        <f>SUM(O6:O13)</f>
        <v>1500</v>
      </c>
      <c r="P5" s="59">
        <f>O5/$L5</f>
        <v>0.34498620055197793</v>
      </c>
      <c r="Q5" s="35">
        <f t="shared" ref="Q5:Q13" si="2">IF(AND(NOT(ISBLANK($L5)),NOT(ISBLANK($D5))),$E5,0)</f>
        <v>0</v>
      </c>
    </row>
    <row r="6" spans="1:17" s="9" customFormat="1" ht="21" x14ac:dyDescent="0.55000000000000004">
      <c r="B6" s="10"/>
      <c r="C6" s="49" t="s">
        <v>13</v>
      </c>
      <c r="D6" s="50">
        <v>1</v>
      </c>
      <c r="E6" s="51">
        <f>IMPORT6!H2</f>
        <v>973</v>
      </c>
      <c r="F6" s="51">
        <f>IMPORT6!I2</f>
        <v>519</v>
      </c>
      <c r="G6" s="51">
        <f>IMPORT6!K2</f>
        <v>454</v>
      </c>
      <c r="H6" s="36">
        <f t="shared" si="0"/>
        <v>0.46659815005138744</v>
      </c>
      <c r="I6" s="51">
        <f>IMPORT6!M2</f>
        <v>25</v>
      </c>
      <c r="J6" s="36">
        <f t="shared" si="1"/>
        <v>2.5693730729701953E-2</v>
      </c>
      <c r="K6" s="51">
        <f>IMPORT6!P2</f>
        <v>15</v>
      </c>
      <c r="L6" s="53">
        <f>IMPORT6!S2</f>
        <v>414</v>
      </c>
      <c r="M6" s="49">
        <f>IMPORT6!Z2</f>
        <v>261</v>
      </c>
      <c r="N6" s="58">
        <f>M6/L6</f>
        <v>0.63043478260869568</v>
      </c>
      <c r="O6" s="49">
        <f>IMPORT6!AG2</f>
        <v>153</v>
      </c>
      <c r="P6" s="58">
        <f>O6/L6</f>
        <v>0.36956521739130432</v>
      </c>
      <c r="Q6" s="9">
        <f t="shared" si="2"/>
        <v>973</v>
      </c>
    </row>
    <row r="7" spans="1:17" s="9" customFormat="1" ht="21" x14ac:dyDescent="0.55000000000000004">
      <c r="B7" s="10"/>
      <c r="C7" s="49" t="s">
        <v>13</v>
      </c>
      <c r="D7" s="50">
        <v>2</v>
      </c>
      <c r="E7" s="51">
        <f>IMPORT6!H3</f>
        <v>1294</v>
      </c>
      <c r="F7" s="51">
        <f>IMPORT6!I3</f>
        <v>643</v>
      </c>
      <c r="G7" s="51">
        <f>IMPORT6!K3</f>
        <v>651</v>
      </c>
      <c r="H7" s="36">
        <f t="shared" si="0"/>
        <v>0.5030911901081917</v>
      </c>
      <c r="I7" s="51">
        <f>IMPORT6!M3</f>
        <v>37</v>
      </c>
      <c r="J7" s="36">
        <f t="shared" si="1"/>
        <v>2.8593508500772798E-2</v>
      </c>
      <c r="K7" s="51">
        <f>IMPORT6!P3</f>
        <v>23</v>
      </c>
      <c r="L7" s="53">
        <f>IMPORT6!S3</f>
        <v>591</v>
      </c>
      <c r="M7" s="49">
        <f>IMPORT6!Z3</f>
        <v>400</v>
      </c>
      <c r="N7" s="58">
        <f t="shared" ref="N7:N13" si="3">M7/L7</f>
        <v>0.67681895093062605</v>
      </c>
      <c r="O7" s="49">
        <f>IMPORT6!AG3</f>
        <v>191</v>
      </c>
      <c r="P7" s="58">
        <f t="shared" ref="P7:P13" si="4">O7/L7</f>
        <v>0.32318104906937395</v>
      </c>
      <c r="Q7" s="9">
        <f t="shared" si="2"/>
        <v>1294</v>
      </c>
    </row>
    <row r="8" spans="1:17" s="9" customFormat="1" ht="21" x14ac:dyDescent="0.55000000000000004">
      <c r="B8" s="10"/>
      <c r="C8" s="49" t="s">
        <v>13</v>
      </c>
      <c r="D8" s="50">
        <v>3</v>
      </c>
      <c r="E8" s="51">
        <f>IMPORT6!H4</f>
        <v>1135</v>
      </c>
      <c r="F8" s="51">
        <f>IMPORT6!I4</f>
        <v>565</v>
      </c>
      <c r="G8" s="51">
        <f>IMPORT6!K4</f>
        <v>570</v>
      </c>
      <c r="H8" s="36">
        <f t="shared" si="0"/>
        <v>0.50220264317180618</v>
      </c>
      <c r="I8" s="51">
        <f>IMPORT6!M4</f>
        <v>18</v>
      </c>
      <c r="J8" s="36">
        <f t="shared" si="1"/>
        <v>1.5859030837004406E-2</v>
      </c>
      <c r="K8" s="51">
        <f>IMPORT6!P4</f>
        <v>16</v>
      </c>
      <c r="L8" s="53">
        <f>IMPORT6!S4</f>
        <v>536</v>
      </c>
      <c r="M8" s="49">
        <f>IMPORT6!Z4</f>
        <v>319</v>
      </c>
      <c r="N8" s="58">
        <f t="shared" si="3"/>
        <v>0.59514925373134331</v>
      </c>
      <c r="O8" s="49">
        <f>IMPORT6!AG4</f>
        <v>217</v>
      </c>
      <c r="P8" s="58">
        <f t="shared" si="4"/>
        <v>0.40485074626865669</v>
      </c>
      <c r="Q8" s="9">
        <f t="shared" si="2"/>
        <v>1135</v>
      </c>
    </row>
    <row r="9" spans="1:17" s="9" customFormat="1" ht="21" x14ac:dyDescent="0.55000000000000004">
      <c r="B9" s="10"/>
      <c r="C9" s="49" t="s">
        <v>13</v>
      </c>
      <c r="D9" s="50">
        <v>4</v>
      </c>
      <c r="E9" s="51">
        <f>IMPORT6!H5</f>
        <v>1320</v>
      </c>
      <c r="F9" s="51">
        <f>IMPORT6!I5</f>
        <v>568</v>
      </c>
      <c r="G9" s="51">
        <f>IMPORT6!K5</f>
        <v>752</v>
      </c>
      <c r="H9" s="36">
        <f t="shared" si="0"/>
        <v>0.5696969696969697</v>
      </c>
      <c r="I9" s="51">
        <f>IMPORT6!M5</f>
        <v>27</v>
      </c>
      <c r="J9" s="36">
        <f t="shared" si="1"/>
        <v>2.0454545454545454E-2</v>
      </c>
      <c r="K9" s="51">
        <f>IMPORT6!P5</f>
        <v>27</v>
      </c>
      <c r="L9" s="53">
        <f>IMPORT6!S5</f>
        <v>698</v>
      </c>
      <c r="M9" s="49">
        <f>IMPORT6!Z5</f>
        <v>479</v>
      </c>
      <c r="N9" s="58">
        <f t="shared" si="3"/>
        <v>0.68624641833810884</v>
      </c>
      <c r="O9" s="49">
        <f>IMPORT6!AG5</f>
        <v>219</v>
      </c>
      <c r="P9" s="58">
        <f t="shared" si="4"/>
        <v>0.3137535816618911</v>
      </c>
      <c r="Q9" s="9">
        <f t="shared" si="2"/>
        <v>1320</v>
      </c>
    </row>
    <row r="10" spans="1:17" s="9" customFormat="1" ht="21" x14ac:dyDescent="0.55000000000000004">
      <c r="B10" s="10"/>
      <c r="C10" s="49" t="s">
        <v>13</v>
      </c>
      <c r="D10" s="50">
        <v>5</v>
      </c>
      <c r="E10" s="51">
        <f>IMPORT6!H6</f>
        <v>1148</v>
      </c>
      <c r="F10" s="51">
        <f>IMPORT6!I6</f>
        <v>546</v>
      </c>
      <c r="G10" s="51">
        <f>IMPORT6!K6</f>
        <v>602</v>
      </c>
      <c r="H10" s="36">
        <f t="shared" si="0"/>
        <v>0.52439024390243905</v>
      </c>
      <c r="I10" s="51">
        <f>IMPORT6!M6</f>
        <v>21</v>
      </c>
      <c r="J10" s="36">
        <f t="shared" si="1"/>
        <v>1.8292682926829267E-2</v>
      </c>
      <c r="K10" s="51">
        <f>IMPORT6!P6</f>
        <v>27</v>
      </c>
      <c r="L10" s="53">
        <f>IMPORT6!S6</f>
        <v>554</v>
      </c>
      <c r="M10" s="49">
        <f>IMPORT6!Z6</f>
        <v>389</v>
      </c>
      <c r="N10" s="58">
        <f t="shared" si="3"/>
        <v>0.70216606498194944</v>
      </c>
      <c r="O10" s="49">
        <f>IMPORT6!AG6</f>
        <v>165</v>
      </c>
      <c r="P10" s="58">
        <f t="shared" si="4"/>
        <v>0.29783393501805056</v>
      </c>
      <c r="Q10" s="9">
        <f t="shared" si="2"/>
        <v>1148</v>
      </c>
    </row>
    <row r="11" spans="1:17" s="9" customFormat="1" ht="21" x14ac:dyDescent="0.55000000000000004">
      <c r="B11" s="10"/>
      <c r="C11" s="49" t="s">
        <v>13</v>
      </c>
      <c r="D11" s="50">
        <v>6</v>
      </c>
      <c r="E11" s="51">
        <f>IMPORT6!H7</f>
        <v>1190</v>
      </c>
      <c r="F11" s="51">
        <f>IMPORT6!I7</f>
        <v>578</v>
      </c>
      <c r="G11" s="51">
        <f>IMPORT6!K7</f>
        <v>612</v>
      </c>
      <c r="H11" s="36">
        <f t="shared" si="0"/>
        <v>0.51428571428571423</v>
      </c>
      <c r="I11" s="51">
        <f>IMPORT6!M7</f>
        <v>22</v>
      </c>
      <c r="J11" s="36">
        <f t="shared" si="1"/>
        <v>1.8487394957983194E-2</v>
      </c>
      <c r="K11" s="51">
        <f>IMPORT6!P7</f>
        <v>22</v>
      </c>
      <c r="L11" s="53">
        <f>IMPORT6!S7</f>
        <v>568</v>
      </c>
      <c r="M11" s="49">
        <f>IMPORT6!Z7</f>
        <v>348</v>
      </c>
      <c r="N11" s="58">
        <f t="shared" si="3"/>
        <v>0.61267605633802813</v>
      </c>
      <c r="O11" s="49">
        <f>IMPORT6!AG7</f>
        <v>220</v>
      </c>
      <c r="P11" s="58">
        <f t="shared" si="4"/>
        <v>0.38732394366197181</v>
      </c>
      <c r="Q11" s="9">
        <f t="shared" si="2"/>
        <v>1190</v>
      </c>
    </row>
    <row r="12" spans="1:17" s="9" customFormat="1" ht="21" x14ac:dyDescent="0.55000000000000004">
      <c r="B12" s="10"/>
      <c r="C12" s="49" t="s">
        <v>13</v>
      </c>
      <c r="D12" s="50">
        <v>7</v>
      </c>
      <c r="E12" s="51">
        <f>IMPORT6!H8</f>
        <v>1076</v>
      </c>
      <c r="F12" s="51">
        <f>IMPORT6!I8</f>
        <v>498</v>
      </c>
      <c r="G12" s="51">
        <f>IMPORT6!K8</f>
        <v>578</v>
      </c>
      <c r="H12" s="36">
        <f t="shared" si="0"/>
        <v>0.53717472118959109</v>
      </c>
      <c r="I12" s="51">
        <f>IMPORT6!M8</f>
        <v>20</v>
      </c>
      <c r="J12" s="36">
        <f t="shared" si="1"/>
        <v>1.858736059479554E-2</v>
      </c>
      <c r="K12" s="51">
        <f>IMPORT6!P8</f>
        <v>20</v>
      </c>
      <c r="L12" s="53">
        <f>IMPORT6!S8</f>
        <v>538</v>
      </c>
      <c r="M12" s="49">
        <f>IMPORT6!Z8</f>
        <v>338</v>
      </c>
      <c r="N12" s="58">
        <f t="shared" si="3"/>
        <v>0.62825278810408924</v>
      </c>
      <c r="O12" s="49">
        <f>IMPORT6!AG8</f>
        <v>200</v>
      </c>
      <c r="P12" s="58">
        <f t="shared" si="4"/>
        <v>0.37174721189591076</v>
      </c>
      <c r="Q12" s="9">
        <f t="shared" si="2"/>
        <v>1076</v>
      </c>
    </row>
    <row r="13" spans="1:17" s="9" customFormat="1" ht="21.75" thickBot="1" x14ac:dyDescent="0.6">
      <c r="B13" s="10"/>
      <c r="C13" s="54" t="s">
        <v>13</v>
      </c>
      <c r="D13" s="55">
        <v>8</v>
      </c>
      <c r="E13" s="56">
        <f>IMPORT6!H9</f>
        <v>959</v>
      </c>
      <c r="F13" s="56">
        <f>IMPORT6!I9</f>
        <v>475</v>
      </c>
      <c r="G13" s="56">
        <f>IMPORT6!K9</f>
        <v>484</v>
      </c>
      <c r="H13" s="61">
        <f t="shared" si="0"/>
        <v>0.50469238790406679</v>
      </c>
      <c r="I13" s="56">
        <f>IMPORT6!M9</f>
        <v>16</v>
      </c>
      <c r="J13" s="61">
        <f t="shared" si="1"/>
        <v>1.6684045881126174E-2</v>
      </c>
      <c r="K13" s="56">
        <f>IMPORT6!P9</f>
        <v>19</v>
      </c>
      <c r="L13" s="57">
        <f>IMPORT6!S9</f>
        <v>449</v>
      </c>
      <c r="M13" s="54">
        <f>IMPORT6!Z9</f>
        <v>314</v>
      </c>
      <c r="N13" s="62">
        <f t="shared" si="3"/>
        <v>0.69933184855233854</v>
      </c>
      <c r="O13" s="54">
        <f>IMPORT6!AG9</f>
        <v>135</v>
      </c>
      <c r="P13" s="62">
        <f t="shared" si="4"/>
        <v>0.30066815144766146</v>
      </c>
      <c r="Q13" s="9">
        <f t="shared" si="2"/>
        <v>959</v>
      </c>
    </row>
    <row r="14" spans="1:17" ht="13.5" thickBot="1" x14ac:dyDescent="0.25"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>
        <f>SUM(Q5:Q13)</f>
        <v>9095</v>
      </c>
    </row>
    <row r="15" spans="1:17" ht="13.5" thickBot="1" x14ac:dyDescent="0.25"/>
    <row r="16" spans="1:17" s="2" customFormat="1" x14ac:dyDescent="0.2">
      <c r="M16" s="13" t="str">
        <f>M3</f>
        <v>Emmanuel</v>
      </c>
      <c r="N16" s="14" t="str">
        <f>N3</f>
        <v>MACRON</v>
      </c>
      <c r="O16" s="13" t="str">
        <f>O3</f>
        <v>Marine</v>
      </c>
      <c r="P16" s="14" t="str">
        <f>P3</f>
        <v>LE PEN</v>
      </c>
    </row>
    <row r="17" spans="3:16" s="18" customFormat="1" ht="36.75" thickBot="1" x14ac:dyDescent="0.25">
      <c r="C17" s="15" t="s">
        <v>75</v>
      </c>
      <c r="D17" s="8" t="s">
        <v>76</v>
      </c>
      <c r="E17" s="15" t="s">
        <v>0</v>
      </c>
      <c r="F17" s="15" t="s">
        <v>77</v>
      </c>
      <c r="G17" s="15" t="s">
        <v>1</v>
      </c>
      <c r="H17" s="15" t="s">
        <v>36</v>
      </c>
      <c r="I17" s="15" t="s">
        <v>2</v>
      </c>
      <c r="J17" s="15" t="s">
        <v>28</v>
      </c>
      <c r="K17" s="15" t="s">
        <v>3</v>
      </c>
      <c r="L17" s="15" t="s">
        <v>4</v>
      </c>
      <c r="M17" s="16" t="s">
        <v>5</v>
      </c>
      <c r="N17" s="17" t="s">
        <v>6</v>
      </c>
      <c r="O17" s="16" t="s">
        <v>5</v>
      </c>
      <c r="P17" s="17" t="s">
        <v>6</v>
      </c>
    </row>
    <row r="18" spans="3:16" s="27" customFormat="1" ht="25.5" customHeight="1" thickBot="1" x14ac:dyDescent="0.25">
      <c r="C18" s="19" t="s">
        <v>22</v>
      </c>
      <c r="D18" s="20">
        <f>COUNTA(D5:D13)</f>
        <v>8</v>
      </c>
      <c r="E18" s="20">
        <f t="shared" ref="E18:P18" si="5">E5</f>
        <v>9095</v>
      </c>
      <c r="F18" s="20">
        <f t="shared" si="5"/>
        <v>4392</v>
      </c>
      <c r="G18" s="20">
        <f t="shared" si="5"/>
        <v>4703</v>
      </c>
      <c r="H18" s="21">
        <f t="shared" si="5"/>
        <v>0.51709730621220451</v>
      </c>
      <c r="I18" s="22">
        <f t="shared" si="5"/>
        <v>186</v>
      </c>
      <c r="J18" s="21">
        <f t="shared" si="5"/>
        <v>2.045079714128642E-2</v>
      </c>
      <c r="K18" s="20">
        <f t="shared" si="5"/>
        <v>169</v>
      </c>
      <c r="L18" s="20">
        <f t="shared" si="5"/>
        <v>4348</v>
      </c>
      <c r="M18" s="23">
        <f t="shared" si="5"/>
        <v>2848</v>
      </c>
      <c r="N18" s="24">
        <f t="shared" si="5"/>
        <v>0.65501379944802207</v>
      </c>
      <c r="O18" s="25">
        <f t="shared" si="5"/>
        <v>1500</v>
      </c>
      <c r="P18" s="26">
        <f t="shared" si="5"/>
        <v>0.34498620055197793</v>
      </c>
    </row>
    <row r="20" spans="3:16" x14ac:dyDescent="0.2">
      <c r="F20" s="28" t="s">
        <v>78</v>
      </c>
      <c r="G20" s="29">
        <f>(236-COUNTBLANK(G5:G13))/236</f>
        <v>1</v>
      </c>
      <c r="I20" s="30"/>
      <c r="J20" s="30"/>
    </row>
    <row r="21" spans="3:16" x14ac:dyDescent="0.2">
      <c r="F21" s="28" t="s">
        <v>79</v>
      </c>
      <c r="G21" s="31">
        <f>Q14/E18</f>
        <v>1</v>
      </c>
      <c r="I21" s="32"/>
      <c r="J21" s="32"/>
    </row>
    <row r="22" spans="3:16" x14ac:dyDescent="0.2">
      <c r="I22" s="33"/>
      <c r="J22" s="33"/>
    </row>
    <row r="24" spans="3:16" x14ac:dyDescent="0.2">
      <c r="K24" s="30"/>
      <c r="L24" s="30"/>
    </row>
    <row r="25" spans="3:16" x14ac:dyDescent="0.2">
      <c r="K25" s="32"/>
      <c r="L25" s="32"/>
    </row>
    <row r="26" spans="3:16" x14ac:dyDescent="0.2">
      <c r="K26" s="34"/>
      <c r="L26" s="34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M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2</v>
      </c>
      <c r="D2" t="s">
        <v>103</v>
      </c>
      <c r="E2">
        <v>34</v>
      </c>
      <c r="F2" t="s">
        <v>14</v>
      </c>
      <c r="G2">
        <v>1</v>
      </c>
      <c r="H2">
        <v>1122</v>
      </c>
      <c r="I2">
        <v>633</v>
      </c>
      <c r="J2">
        <v>56.42</v>
      </c>
      <c r="K2">
        <v>489</v>
      </c>
      <c r="L2">
        <v>43.58</v>
      </c>
      <c r="M2">
        <v>9</v>
      </c>
      <c r="N2">
        <v>0.8</v>
      </c>
      <c r="O2">
        <v>1.84</v>
      </c>
      <c r="P2">
        <v>13</v>
      </c>
      <c r="Q2">
        <v>1.1599999999999999</v>
      </c>
      <c r="R2">
        <v>2.66</v>
      </c>
      <c r="S2">
        <v>467</v>
      </c>
      <c r="T2">
        <v>41.62</v>
      </c>
      <c r="U2">
        <v>95.5</v>
      </c>
      <c r="V2">
        <v>1</v>
      </c>
      <c r="W2" t="s">
        <v>105</v>
      </c>
      <c r="X2" t="s">
        <v>7</v>
      </c>
      <c r="Y2" t="s">
        <v>8</v>
      </c>
      <c r="Z2">
        <v>289</v>
      </c>
      <c r="AA2">
        <v>25.76</v>
      </c>
      <c r="AB2">
        <v>61.88</v>
      </c>
      <c r="AC2">
        <v>2</v>
      </c>
      <c r="AD2" t="s">
        <v>106</v>
      </c>
      <c r="AE2" t="s">
        <v>9</v>
      </c>
      <c r="AF2" t="s">
        <v>10</v>
      </c>
      <c r="AG2">
        <v>178</v>
      </c>
      <c r="AH2">
        <v>15.86</v>
      </c>
      <c r="AI2">
        <v>38.119999999999997</v>
      </c>
    </row>
    <row r="3" spans="1:35" x14ac:dyDescent="0.2">
      <c r="A3" t="s">
        <v>101</v>
      </c>
      <c r="B3" t="s">
        <v>102</v>
      </c>
      <c r="C3">
        <v>2</v>
      </c>
      <c r="D3" t="s">
        <v>103</v>
      </c>
      <c r="E3">
        <v>34</v>
      </c>
      <c r="F3" t="s">
        <v>14</v>
      </c>
      <c r="G3">
        <v>2</v>
      </c>
      <c r="H3">
        <v>1093</v>
      </c>
      <c r="I3">
        <v>658</v>
      </c>
      <c r="J3">
        <v>60.2</v>
      </c>
      <c r="K3">
        <v>435</v>
      </c>
      <c r="L3">
        <v>39.799999999999997</v>
      </c>
      <c r="M3">
        <v>16</v>
      </c>
      <c r="N3">
        <v>1.46</v>
      </c>
      <c r="O3">
        <v>3.68</v>
      </c>
      <c r="P3">
        <v>13</v>
      </c>
      <c r="Q3">
        <v>1.19</v>
      </c>
      <c r="R3">
        <v>2.99</v>
      </c>
      <c r="S3">
        <v>406</v>
      </c>
      <c r="T3">
        <v>37.15</v>
      </c>
      <c r="U3">
        <v>93.33</v>
      </c>
      <c r="V3">
        <v>1</v>
      </c>
      <c r="W3" t="s">
        <v>105</v>
      </c>
      <c r="X3" t="s">
        <v>7</v>
      </c>
      <c r="Y3" t="s">
        <v>8</v>
      </c>
      <c r="Z3">
        <v>258</v>
      </c>
      <c r="AA3">
        <v>23.6</v>
      </c>
      <c r="AB3">
        <v>63.55</v>
      </c>
      <c r="AC3">
        <v>2</v>
      </c>
      <c r="AD3" t="s">
        <v>106</v>
      </c>
      <c r="AE3" t="s">
        <v>9</v>
      </c>
      <c r="AF3" t="s">
        <v>10</v>
      </c>
      <c r="AG3">
        <v>148</v>
      </c>
      <c r="AH3">
        <v>13.54</v>
      </c>
      <c r="AI3">
        <v>36.450000000000003</v>
      </c>
    </row>
    <row r="4" spans="1:35" x14ac:dyDescent="0.2">
      <c r="A4" t="s">
        <v>101</v>
      </c>
      <c r="B4" t="s">
        <v>102</v>
      </c>
      <c r="C4">
        <v>2</v>
      </c>
      <c r="D4" t="s">
        <v>103</v>
      </c>
      <c r="E4">
        <v>34</v>
      </c>
      <c r="F4" t="s">
        <v>14</v>
      </c>
      <c r="G4">
        <v>3</v>
      </c>
      <c r="H4">
        <v>1179</v>
      </c>
      <c r="I4">
        <v>660</v>
      </c>
      <c r="J4">
        <v>55.98</v>
      </c>
      <c r="K4">
        <v>519</v>
      </c>
      <c r="L4">
        <v>44.02</v>
      </c>
      <c r="M4">
        <v>20</v>
      </c>
      <c r="N4">
        <v>1.7</v>
      </c>
      <c r="O4">
        <v>3.85</v>
      </c>
      <c r="P4">
        <v>25</v>
      </c>
      <c r="Q4">
        <v>2.12</v>
      </c>
      <c r="R4">
        <v>4.82</v>
      </c>
      <c r="S4">
        <v>474</v>
      </c>
      <c r="T4">
        <v>40.200000000000003</v>
      </c>
      <c r="U4">
        <v>91.33</v>
      </c>
      <c r="V4">
        <v>1</v>
      </c>
      <c r="W4" t="s">
        <v>105</v>
      </c>
      <c r="X4" t="s">
        <v>7</v>
      </c>
      <c r="Y4" t="s">
        <v>8</v>
      </c>
      <c r="Z4">
        <v>323</v>
      </c>
      <c r="AA4">
        <v>27.4</v>
      </c>
      <c r="AB4">
        <v>68.14</v>
      </c>
      <c r="AC4">
        <v>2</v>
      </c>
      <c r="AD4" t="s">
        <v>106</v>
      </c>
      <c r="AE4" t="s">
        <v>9</v>
      </c>
      <c r="AF4" t="s">
        <v>10</v>
      </c>
      <c r="AG4">
        <v>151</v>
      </c>
      <c r="AH4">
        <v>12.81</v>
      </c>
      <c r="AI4">
        <v>31.86</v>
      </c>
    </row>
    <row r="5" spans="1:35" x14ac:dyDescent="0.2">
      <c r="A5" t="s">
        <v>101</v>
      </c>
      <c r="B5" t="s">
        <v>102</v>
      </c>
      <c r="C5">
        <v>2</v>
      </c>
      <c r="D5" t="s">
        <v>103</v>
      </c>
      <c r="E5">
        <v>34</v>
      </c>
      <c r="F5" t="s">
        <v>14</v>
      </c>
      <c r="G5">
        <v>4</v>
      </c>
      <c r="H5">
        <v>1537</v>
      </c>
      <c r="I5">
        <v>970</v>
      </c>
      <c r="J5">
        <v>63.11</v>
      </c>
      <c r="K5">
        <v>567</v>
      </c>
      <c r="L5">
        <v>36.89</v>
      </c>
      <c r="M5">
        <v>5</v>
      </c>
      <c r="N5">
        <v>0.33</v>
      </c>
      <c r="O5">
        <v>0.88</v>
      </c>
      <c r="P5">
        <v>23</v>
      </c>
      <c r="Q5">
        <v>1.5</v>
      </c>
      <c r="R5">
        <v>4.0599999999999996</v>
      </c>
      <c r="S5">
        <v>539</v>
      </c>
      <c r="T5">
        <v>35.07</v>
      </c>
      <c r="U5">
        <v>95.06</v>
      </c>
      <c r="V5">
        <v>1</v>
      </c>
      <c r="W5" t="s">
        <v>105</v>
      </c>
      <c r="X5" t="s">
        <v>7</v>
      </c>
      <c r="Y5" t="s">
        <v>8</v>
      </c>
      <c r="Z5">
        <v>338</v>
      </c>
      <c r="AA5">
        <v>21.99</v>
      </c>
      <c r="AB5">
        <v>62.71</v>
      </c>
      <c r="AC5">
        <v>2</v>
      </c>
      <c r="AD5" t="s">
        <v>106</v>
      </c>
      <c r="AE5" t="s">
        <v>9</v>
      </c>
      <c r="AF5" t="s">
        <v>10</v>
      </c>
      <c r="AG5">
        <v>201</v>
      </c>
      <c r="AH5">
        <v>13.08</v>
      </c>
      <c r="AI5">
        <v>37.29</v>
      </c>
    </row>
    <row r="6" spans="1:35" x14ac:dyDescent="0.2">
      <c r="A6" t="s">
        <v>101</v>
      </c>
      <c r="B6" t="s">
        <v>102</v>
      </c>
      <c r="C6">
        <v>2</v>
      </c>
      <c r="D6" t="s">
        <v>103</v>
      </c>
      <c r="E6">
        <v>34</v>
      </c>
      <c r="F6" t="s">
        <v>14</v>
      </c>
      <c r="G6">
        <v>5</v>
      </c>
      <c r="H6">
        <v>951</v>
      </c>
      <c r="I6">
        <v>532</v>
      </c>
      <c r="J6">
        <v>55.94</v>
      </c>
      <c r="K6">
        <v>419</v>
      </c>
      <c r="L6">
        <v>44.06</v>
      </c>
      <c r="M6">
        <v>13</v>
      </c>
      <c r="N6">
        <v>1.37</v>
      </c>
      <c r="O6">
        <v>3.1</v>
      </c>
      <c r="P6">
        <v>11</v>
      </c>
      <c r="Q6">
        <v>1.1599999999999999</v>
      </c>
      <c r="R6">
        <v>2.63</v>
      </c>
      <c r="S6">
        <v>395</v>
      </c>
      <c r="T6">
        <v>41.54</v>
      </c>
      <c r="U6">
        <v>94.27</v>
      </c>
      <c r="V6">
        <v>1</v>
      </c>
      <c r="W6" t="s">
        <v>105</v>
      </c>
      <c r="X6" t="s">
        <v>7</v>
      </c>
      <c r="Y6" t="s">
        <v>8</v>
      </c>
      <c r="Z6">
        <v>240</v>
      </c>
      <c r="AA6">
        <v>25.24</v>
      </c>
      <c r="AB6">
        <v>60.76</v>
      </c>
      <c r="AC6">
        <v>2</v>
      </c>
      <c r="AD6" t="s">
        <v>106</v>
      </c>
      <c r="AE6" t="s">
        <v>9</v>
      </c>
      <c r="AF6" t="s">
        <v>10</v>
      </c>
      <c r="AG6">
        <v>155</v>
      </c>
      <c r="AH6">
        <v>16.3</v>
      </c>
      <c r="AI6">
        <v>39.24</v>
      </c>
    </row>
    <row r="7" spans="1:35" x14ac:dyDescent="0.2">
      <c r="A7" t="s">
        <v>101</v>
      </c>
      <c r="B7" t="s">
        <v>102</v>
      </c>
      <c r="C7">
        <v>2</v>
      </c>
      <c r="D7" t="s">
        <v>103</v>
      </c>
      <c r="E7">
        <v>34</v>
      </c>
      <c r="F7" t="s">
        <v>14</v>
      </c>
      <c r="G7">
        <v>6</v>
      </c>
      <c r="H7">
        <v>1037</v>
      </c>
      <c r="I7">
        <v>617</v>
      </c>
      <c r="J7">
        <v>59.5</v>
      </c>
      <c r="K7">
        <v>420</v>
      </c>
      <c r="L7">
        <v>40.5</v>
      </c>
      <c r="M7">
        <v>16</v>
      </c>
      <c r="N7">
        <v>1.54</v>
      </c>
      <c r="O7">
        <v>3.81</v>
      </c>
      <c r="P7">
        <v>17</v>
      </c>
      <c r="Q7">
        <v>1.64</v>
      </c>
      <c r="R7">
        <v>4.05</v>
      </c>
      <c r="S7">
        <v>387</v>
      </c>
      <c r="T7">
        <v>37.32</v>
      </c>
      <c r="U7">
        <v>92.14</v>
      </c>
      <c r="V7">
        <v>1</v>
      </c>
      <c r="W7" t="s">
        <v>105</v>
      </c>
      <c r="X7" t="s">
        <v>7</v>
      </c>
      <c r="Y7" t="s">
        <v>8</v>
      </c>
      <c r="Z7">
        <v>252</v>
      </c>
      <c r="AA7">
        <v>24.3</v>
      </c>
      <c r="AB7">
        <v>65.12</v>
      </c>
      <c r="AC7">
        <v>2</v>
      </c>
      <c r="AD7" t="s">
        <v>106</v>
      </c>
      <c r="AE7" t="s">
        <v>9</v>
      </c>
      <c r="AF7" t="s">
        <v>10</v>
      </c>
      <c r="AG7">
        <v>135</v>
      </c>
      <c r="AH7">
        <v>13.02</v>
      </c>
      <c r="AI7">
        <v>34.880000000000003</v>
      </c>
    </row>
    <row r="8" spans="1:35" x14ac:dyDescent="0.2">
      <c r="A8" t="s">
        <v>101</v>
      </c>
      <c r="B8" t="s">
        <v>102</v>
      </c>
      <c r="C8">
        <v>2</v>
      </c>
      <c r="D8" t="s">
        <v>103</v>
      </c>
      <c r="E8">
        <v>34</v>
      </c>
      <c r="F8" t="s">
        <v>14</v>
      </c>
      <c r="G8">
        <v>7</v>
      </c>
      <c r="H8">
        <v>1614</v>
      </c>
      <c r="I8">
        <v>1013</v>
      </c>
      <c r="J8">
        <v>62.76</v>
      </c>
      <c r="K8">
        <v>601</v>
      </c>
      <c r="L8">
        <v>37.24</v>
      </c>
      <c r="M8">
        <v>1</v>
      </c>
      <c r="N8">
        <v>0.06</v>
      </c>
      <c r="O8">
        <v>0.17</v>
      </c>
      <c r="P8">
        <v>36</v>
      </c>
      <c r="Q8">
        <v>2.23</v>
      </c>
      <c r="R8">
        <v>5.99</v>
      </c>
      <c r="S8">
        <v>564</v>
      </c>
      <c r="T8">
        <v>34.94</v>
      </c>
      <c r="U8">
        <v>93.84</v>
      </c>
      <c r="V8">
        <v>1</v>
      </c>
      <c r="W8" t="s">
        <v>105</v>
      </c>
      <c r="X8" t="s">
        <v>7</v>
      </c>
      <c r="Y8" t="s">
        <v>8</v>
      </c>
      <c r="Z8">
        <v>363</v>
      </c>
      <c r="AA8">
        <v>22.49</v>
      </c>
      <c r="AB8">
        <v>64.36</v>
      </c>
      <c r="AC8">
        <v>2</v>
      </c>
      <c r="AD8" t="s">
        <v>106</v>
      </c>
      <c r="AE8" t="s">
        <v>9</v>
      </c>
      <c r="AF8" t="s">
        <v>10</v>
      </c>
      <c r="AG8">
        <v>201</v>
      </c>
      <c r="AH8">
        <v>12.45</v>
      </c>
      <c r="AI8">
        <v>35.64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Q25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40">
        <v>2</v>
      </c>
      <c r="B5" s="41" t="s">
        <v>37</v>
      </c>
      <c r="C5" s="42" t="s">
        <v>23</v>
      </c>
      <c r="D5" s="43"/>
      <c r="E5" s="45">
        <f>SUM(E6:E12)</f>
        <v>8533</v>
      </c>
      <c r="F5" s="45">
        <f>SUM(F6:F12)</f>
        <v>5083</v>
      </c>
      <c r="G5" s="45">
        <f>SUM(G6:G12)</f>
        <v>3450</v>
      </c>
      <c r="H5" s="46">
        <f>G5/E5</f>
        <v>0.40431266846361186</v>
      </c>
      <c r="I5" s="72">
        <f>SUM(I6:I12)</f>
        <v>80</v>
      </c>
      <c r="J5" s="47">
        <f>I5/E5</f>
        <v>9.3753662252431744E-3</v>
      </c>
      <c r="K5" s="45">
        <f>SUM(K6:K12)</f>
        <v>138</v>
      </c>
      <c r="L5" s="48">
        <f>SUM(L6:L12)</f>
        <v>3232</v>
      </c>
      <c r="M5" s="42">
        <f>SUM(M6:M12)</f>
        <v>2063</v>
      </c>
      <c r="N5" s="59">
        <f>M5/$L5</f>
        <v>0.63830445544554459</v>
      </c>
      <c r="O5" s="42">
        <f>SUM(O6:O12)</f>
        <v>1169</v>
      </c>
      <c r="P5" s="59">
        <f>O5/$L5</f>
        <v>0.36169554455445546</v>
      </c>
      <c r="Q5" s="35">
        <f t="shared" ref="Q5:Q12" si="0">IF(AND(NOT(ISBLANK($L5)),NOT(ISBLANK($D5))),$E5,0)</f>
        <v>0</v>
      </c>
    </row>
    <row r="6" spans="1:17" s="9" customFormat="1" ht="21" x14ac:dyDescent="0.55000000000000004">
      <c r="B6" s="10"/>
      <c r="C6" s="49" t="s">
        <v>14</v>
      </c>
      <c r="D6" s="50">
        <v>1</v>
      </c>
      <c r="E6" s="51">
        <f>IMPORT7!H2</f>
        <v>1122</v>
      </c>
      <c r="F6" s="51">
        <f>IMPORT7!I2</f>
        <v>633</v>
      </c>
      <c r="G6" s="51">
        <f>IMPORT7!K2</f>
        <v>489</v>
      </c>
      <c r="H6" s="36">
        <f>G6/E6</f>
        <v>0.43582887700534761</v>
      </c>
      <c r="I6" s="51">
        <f>IMPORT7!M2</f>
        <v>9</v>
      </c>
      <c r="J6" s="36">
        <f>I6/E6</f>
        <v>8.0213903743315516E-3</v>
      </c>
      <c r="K6" s="51">
        <f>IMPORT7!P2</f>
        <v>13</v>
      </c>
      <c r="L6" s="53">
        <f>IMPORT7!S2</f>
        <v>467</v>
      </c>
      <c r="M6" s="49">
        <f>IMPORT7!Z2</f>
        <v>289</v>
      </c>
      <c r="N6" s="58">
        <f>M6/L6</f>
        <v>0.61884368308351179</v>
      </c>
      <c r="O6" s="49">
        <f>IMPORT7!AG2</f>
        <v>178</v>
      </c>
      <c r="P6" s="58">
        <f>O6/L6</f>
        <v>0.38115631691648821</v>
      </c>
      <c r="Q6" s="9">
        <f t="shared" si="0"/>
        <v>1122</v>
      </c>
    </row>
    <row r="7" spans="1:17" s="9" customFormat="1" ht="21" x14ac:dyDescent="0.55000000000000004">
      <c r="B7" s="10"/>
      <c r="C7" s="49" t="s">
        <v>14</v>
      </c>
      <c r="D7" s="50">
        <v>2</v>
      </c>
      <c r="E7" s="51">
        <f>IMPORT7!H3</f>
        <v>1093</v>
      </c>
      <c r="F7" s="51">
        <f>IMPORT7!I3</f>
        <v>658</v>
      </c>
      <c r="G7" s="51">
        <f>IMPORT7!K3</f>
        <v>435</v>
      </c>
      <c r="H7" s="36">
        <f t="shared" ref="H7:H12" si="1">G7/E7</f>
        <v>0.3979871912168344</v>
      </c>
      <c r="I7" s="51">
        <f>IMPORT7!M3</f>
        <v>16</v>
      </c>
      <c r="J7" s="36">
        <f t="shared" ref="J7:J12" si="2">I7/E7</f>
        <v>1.463860933211345E-2</v>
      </c>
      <c r="K7" s="51">
        <f>IMPORT7!P3</f>
        <v>13</v>
      </c>
      <c r="L7" s="53">
        <f>IMPORT7!S3</f>
        <v>406</v>
      </c>
      <c r="M7" s="49">
        <f>IMPORT7!Z3</f>
        <v>258</v>
      </c>
      <c r="N7" s="58">
        <f t="shared" ref="N7:N12" si="3">M7/L7</f>
        <v>0.6354679802955665</v>
      </c>
      <c r="O7" s="49">
        <f>IMPORT7!AG3</f>
        <v>148</v>
      </c>
      <c r="P7" s="58">
        <f t="shared" ref="P7:P12" si="4">O7/L7</f>
        <v>0.3645320197044335</v>
      </c>
      <c r="Q7" s="9">
        <f t="shared" si="0"/>
        <v>1093</v>
      </c>
    </row>
    <row r="8" spans="1:17" s="9" customFormat="1" ht="21" x14ac:dyDescent="0.55000000000000004">
      <c r="B8" s="10"/>
      <c r="C8" s="49" t="s">
        <v>14</v>
      </c>
      <c r="D8" s="50">
        <v>3</v>
      </c>
      <c r="E8" s="51">
        <f>IMPORT7!H4</f>
        <v>1179</v>
      </c>
      <c r="F8" s="51">
        <f>IMPORT7!I4</f>
        <v>660</v>
      </c>
      <c r="G8" s="51">
        <f>IMPORT7!K4</f>
        <v>519</v>
      </c>
      <c r="H8" s="36">
        <f t="shared" si="1"/>
        <v>0.44020356234096691</v>
      </c>
      <c r="I8" s="51">
        <f>IMPORT7!M4</f>
        <v>20</v>
      </c>
      <c r="J8" s="36">
        <f t="shared" si="2"/>
        <v>1.6963528413910092E-2</v>
      </c>
      <c r="K8" s="51">
        <f>IMPORT7!P4</f>
        <v>25</v>
      </c>
      <c r="L8" s="53">
        <f>IMPORT7!S4</f>
        <v>474</v>
      </c>
      <c r="M8" s="49">
        <f>IMPORT7!Z4</f>
        <v>323</v>
      </c>
      <c r="N8" s="58">
        <f t="shared" si="3"/>
        <v>0.68143459915611815</v>
      </c>
      <c r="O8" s="49">
        <f>IMPORT7!AG4</f>
        <v>151</v>
      </c>
      <c r="P8" s="58">
        <f t="shared" si="4"/>
        <v>0.31856540084388185</v>
      </c>
      <c r="Q8" s="9">
        <f t="shared" si="0"/>
        <v>1179</v>
      </c>
    </row>
    <row r="9" spans="1:17" s="9" customFormat="1" ht="21" x14ac:dyDescent="0.55000000000000004">
      <c r="B9" s="10"/>
      <c r="C9" s="49" t="s">
        <v>14</v>
      </c>
      <c r="D9" s="50">
        <v>4</v>
      </c>
      <c r="E9" s="51">
        <f>IMPORT7!H5</f>
        <v>1537</v>
      </c>
      <c r="F9" s="51">
        <f>IMPORT7!I5</f>
        <v>970</v>
      </c>
      <c r="G9" s="51">
        <f>IMPORT7!K5</f>
        <v>567</v>
      </c>
      <c r="H9" s="36">
        <f t="shared" si="1"/>
        <v>0.36890045543266103</v>
      </c>
      <c r="I9" s="51">
        <f>IMPORT7!M5</f>
        <v>5</v>
      </c>
      <c r="J9" s="36">
        <f t="shared" si="2"/>
        <v>3.2530904359141183E-3</v>
      </c>
      <c r="K9" s="51">
        <f>IMPORT7!P5</f>
        <v>23</v>
      </c>
      <c r="L9" s="53">
        <f>IMPORT7!S5</f>
        <v>539</v>
      </c>
      <c r="M9" s="49">
        <f>IMPORT7!Z5</f>
        <v>338</v>
      </c>
      <c r="N9" s="58">
        <f t="shared" si="3"/>
        <v>0.62708719851576999</v>
      </c>
      <c r="O9" s="49">
        <f>IMPORT7!AG5</f>
        <v>201</v>
      </c>
      <c r="P9" s="58">
        <f t="shared" si="4"/>
        <v>0.37291280148423006</v>
      </c>
      <c r="Q9" s="9">
        <f t="shared" si="0"/>
        <v>1537</v>
      </c>
    </row>
    <row r="10" spans="1:17" s="9" customFormat="1" ht="21" x14ac:dyDescent="0.55000000000000004">
      <c r="B10" s="10"/>
      <c r="C10" s="49" t="s">
        <v>14</v>
      </c>
      <c r="D10" s="50">
        <v>5</v>
      </c>
      <c r="E10" s="51">
        <f>IMPORT7!H6</f>
        <v>951</v>
      </c>
      <c r="F10" s="51">
        <f>IMPORT7!I6</f>
        <v>532</v>
      </c>
      <c r="G10" s="51">
        <f>IMPORT7!K6</f>
        <v>419</v>
      </c>
      <c r="H10" s="36">
        <f t="shared" si="1"/>
        <v>0.44058885383806518</v>
      </c>
      <c r="I10" s="51">
        <f>IMPORT7!M6</f>
        <v>13</v>
      </c>
      <c r="J10" s="36">
        <f t="shared" si="2"/>
        <v>1.3669821240799159E-2</v>
      </c>
      <c r="K10" s="51">
        <f>IMPORT7!P6</f>
        <v>11</v>
      </c>
      <c r="L10" s="53">
        <f>IMPORT7!S6</f>
        <v>395</v>
      </c>
      <c r="M10" s="49">
        <f>IMPORT7!Z6</f>
        <v>240</v>
      </c>
      <c r="N10" s="58">
        <f t="shared" si="3"/>
        <v>0.60759493670886078</v>
      </c>
      <c r="O10" s="49">
        <f>IMPORT7!AG6</f>
        <v>155</v>
      </c>
      <c r="P10" s="58">
        <f t="shared" si="4"/>
        <v>0.39240506329113922</v>
      </c>
      <c r="Q10" s="9">
        <f t="shared" si="0"/>
        <v>951</v>
      </c>
    </row>
    <row r="11" spans="1:17" s="9" customFormat="1" ht="21" x14ac:dyDescent="0.55000000000000004">
      <c r="B11" s="10"/>
      <c r="C11" s="49" t="s">
        <v>14</v>
      </c>
      <c r="D11" s="50">
        <v>6</v>
      </c>
      <c r="E11" s="51">
        <f>IMPORT7!H7</f>
        <v>1037</v>
      </c>
      <c r="F11" s="51">
        <f>IMPORT7!I7</f>
        <v>617</v>
      </c>
      <c r="G11" s="51">
        <f>IMPORT7!K7</f>
        <v>420</v>
      </c>
      <c r="H11" s="36">
        <f t="shared" si="1"/>
        <v>0.40501446480231434</v>
      </c>
      <c r="I11" s="51">
        <f>IMPORT7!M7</f>
        <v>16</v>
      </c>
      <c r="J11" s="36">
        <f t="shared" si="2"/>
        <v>1.5429122468659595E-2</v>
      </c>
      <c r="K11" s="51">
        <f>IMPORT7!P7</f>
        <v>17</v>
      </c>
      <c r="L11" s="53">
        <f>IMPORT7!S7</f>
        <v>387</v>
      </c>
      <c r="M11" s="49">
        <f>IMPORT7!Z7</f>
        <v>252</v>
      </c>
      <c r="N11" s="58">
        <f t="shared" si="3"/>
        <v>0.65116279069767447</v>
      </c>
      <c r="O11" s="49">
        <f>IMPORT7!AG7</f>
        <v>135</v>
      </c>
      <c r="P11" s="58">
        <f t="shared" si="4"/>
        <v>0.34883720930232559</v>
      </c>
      <c r="Q11" s="9">
        <f t="shared" si="0"/>
        <v>1037</v>
      </c>
    </row>
    <row r="12" spans="1:17" s="9" customFormat="1" ht="21.75" thickBot="1" x14ac:dyDescent="0.6">
      <c r="B12" s="10"/>
      <c r="C12" s="54" t="s">
        <v>14</v>
      </c>
      <c r="D12" s="55">
        <v>7</v>
      </c>
      <c r="E12" s="56">
        <f>IMPORT7!H8</f>
        <v>1614</v>
      </c>
      <c r="F12" s="56">
        <f>IMPORT7!I8</f>
        <v>1013</v>
      </c>
      <c r="G12" s="56">
        <f>IMPORT7!K8</f>
        <v>601</v>
      </c>
      <c r="H12" s="61">
        <f t="shared" si="1"/>
        <v>0.37236679058240396</v>
      </c>
      <c r="I12" s="56">
        <f>IMPORT7!M8</f>
        <v>1</v>
      </c>
      <c r="J12" s="61">
        <f t="shared" si="2"/>
        <v>6.1957868649318464E-4</v>
      </c>
      <c r="K12" s="56">
        <f>IMPORT7!P8</f>
        <v>36</v>
      </c>
      <c r="L12" s="57">
        <f>IMPORT7!S8</f>
        <v>564</v>
      </c>
      <c r="M12" s="54">
        <f>IMPORT7!Z8</f>
        <v>363</v>
      </c>
      <c r="N12" s="62">
        <f t="shared" si="3"/>
        <v>0.6436170212765957</v>
      </c>
      <c r="O12" s="54">
        <f>IMPORT7!AG8</f>
        <v>201</v>
      </c>
      <c r="P12" s="62">
        <f t="shared" si="4"/>
        <v>0.35638297872340424</v>
      </c>
      <c r="Q12" s="9">
        <f t="shared" si="0"/>
        <v>1614</v>
      </c>
    </row>
    <row r="13" spans="1:17" ht="13.5" thickBot="1" x14ac:dyDescent="0.25"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>
        <f>SUM(Q5:Q12)</f>
        <v>8533</v>
      </c>
    </row>
    <row r="14" spans="1:17" ht="13.5" thickBot="1" x14ac:dyDescent="0.25"/>
    <row r="15" spans="1:17" s="2" customFormat="1" x14ac:dyDescent="0.2">
      <c r="M15" s="13" t="str">
        <f>M3</f>
        <v>Emmanuel</v>
      </c>
      <c r="N15" s="14" t="str">
        <f>N3</f>
        <v>MACRON</v>
      </c>
      <c r="O15" s="13" t="str">
        <f>O3</f>
        <v>Marine</v>
      </c>
      <c r="P15" s="14" t="str">
        <f>P3</f>
        <v>LE PEN</v>
      </c>
    </row>
    <row r="16" spans="1:17" s="18" customFormat="1" ht="36.75" thickBot="1" x14ac:dyDescent="0.25">
      <c r="C16" s="15" t="s">
        <v>75</v>
      </c>
      <c r="D16" s="8" t="s">
        <v>76</v>
      </c>
      <c r="E16" s="15" t="s">
        <v>0</v>
      </c>
      <c r="F16" s="15" t="s">
        <v>77</v>
      </c>
      <c r="G16" s="15" t="s">
        <v>1</v>
      </c>
      <c r="H16" s="15" t="s">
        <v>36</v>
      </c>
      <c r="I16" s="15" t="s">
        <v>2</v>
      </c>
      <c r="J16" s="15" t="s">
        <v>28</v>
      </c>
      <c r="K16" s="15" t="s">
        <v>3</v>
      </c>
      <c r="L16" s="15" t="s">
        <v>4</v>
      </c>
      <c r="M16" s="16" t="s">
        <v>5</v>
      </c>
      <c r="N16" s="17" t="s">
        <v>6</v>
      </c>
      <c r="O16" s="16" t="s">
        <v>5</v>
      </c>
      <c r="P16" s="17" t="s">
        <v>6</v>
      </c>
    </row>
    <row r="17" spans="3:16" s="27" customFormat="1" ht="25.5" customHeight="1" thickBot="1" x14ac:dyDescent="0.25">
      <c r="C17" s="19" t="s">
        <v>23</v>
      </c>
      <c r="D17" s="20">
        <f>COUNTA(D5:D12)</f>
        <v>7</v>
      </c>
      <c r="E17" s="20">
        <f t="shared" ref="E17:P17" si="5">E5</f>
        <v>8533</v>
      </c>
      <c r="F17" s="20">
        <f t="shared" si="5"/>
        <v>5083</v>
      </c>
      <c r="G17" s="20">
        <f t="shared" si="5"/>
        <v>3450</v>
      </c>
      <c r="H17" s="21">
        <f t="shared" si="5"/>
        <v>0.40431266846361186</v>
      </c>
      <c r="I17" s="22">
        <f t="shared" si="5"/>
        <v>80</v>
      </c>
      <c r="J17" s="21">
        <f t="shared" si="5"/>
        <v>9.3753662252431744E-3</v>
      </c>
      <c r="K17" s="20">
        <f t="shared" si="5"/>
        <v>138</v>
      </c>
      <c r="L17" s="20">
        <f t="shared" si="5"/>
        <v>3232</v>
      </c>
      <c r="M17" s="23">
        <f t="shared" si="5"/>
        <v>2063</v>
      </c>
      <c r="N17" s="24">
        <f t="shared" si="5"/>
        <v>0.63830445544554459</v>
      </c>
      <c r="O17" s="25">
        <f t="shared" si="5"/>
        <v>1169</v>
      </c>
      <c r="P17" s="26">
        <f t="shared" si="5"/>
        <v>0.36169554455445546</v>
      </c>
    </row>
    <row r="19" spans="3:16" x14ac:dyDescent="0.2">
      <c r="F19" s="28" t="s">
        <v>78</v>
      </c>
      <c r="G19" s="29">
        <f>(236-COUNTBLANK(G5:G12))/236</f>
        <v>1</v>
      </c>
      <c r="I19" s="30"/>
      <c r="J19" s="30"/>
    </row>
    <row r="20" spans="3:16" x14ac:dyDescent="0.2">
      <c r="F20" s="28" t="s">
        <v>79</v>
      </c>
      <c r="G20" s="31">
        <f>Q13/E17</f>
        <v>1</v>
      </c>
      <c r="I20" s="32"/>
      <c r="J20" s="32"/>
    </row>
    <row r="21" spans="3:16" x14ac:dyDescent="0.2">
      <c r="I21" s="33"/>
      <c r="J21" s="33"/>
    </row>
    <row r="23" spans="3:16" x14ac:dyDescent="0.2">
      <c r="K23" s="30"/>
      <c r="L23" s="30"/>
    </row>
    <row r="24" spans="3:16" x14ac:dyDescent="0.2">
      <c r="K24" s="32"/>
      <c r="L24" s="32"/>
    </row>
    <row r="25" spans="3:16" x14ac:dyDescent="0.2">
      <c r="K25" s="34"/>
      <c r="L25" s="34"/>
    </row>
  </sheetData>
  <pageMargins left="0.7" right="0.7" top="0.75" bottom="0.75" header="0.3" footer="0.3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opLeftCell="K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1</v>
      </c>
      <c r="D2" t="s">
        <v>110</v>
      </c>
      <c r="E2">
        <v>35</v>
      </c>
      <c r="F2" t="s">
        <v>15</v>
      </c>
      <c r="G2">
        <v>1</v>
      </c>
      <c r="H2">
        <v>1297</v>
      </c>
      <c r="I2">
        <v>673</v>
      </c>
      <c r="J2">
        <v>51.89</v>
      </c>
      <c r="K2">
        <v>624</v>
      </c>
      <c r="L2">
        <v>48.11</v>
      </c>
      <c r="M2">
        <v>26</v>
      </c>
      <c r="N2">
        <v>2</v>
      </c>
      <c r="O2">
        <v>4.17</v>
      </c>
      <c r="P2">
        <v>8</v>
      </c>
      <c r="Q2">
        <v>0.62</v>
      </c>
      <c r="R2">
        <v>1.28</v>
      </c>
      <c r="S2">
        <v>590</v>
      </c>
      <c r="T2">
        <v>45.49</v>
      </c>
      <c r="U2">
        <v>94.55</v>
      </c>
      <c r="V2">
        <v>1</v>
      </c>
      <c r="W2" t="s">
        <v>105</v>
      </c>
      <c r="X2" t="s">
        <v>7</v>
      </c>
      <c r="Y2" t="s">
        <v>8</v>
      </c>
      <c r="Z2">
        <v>412</v>
      </c>
      <c r="AA2">
        <v>31.77</v>
      </c>
      <c r="AB2">
        <v>69.83</v>
      </c>
      <c r="AC2">
        <v>2</v>
      </c>
      <c r="AD2" t="s">
        <v>106</v>
      </c>
      <c r="AE2" t="s">
        <v>9</v>
      </c>
      <c r="AF2" t="s">
        <v>10</v>
      </c>
      <c r="AG2">
        <v>178</v>
      </c>
      <c r="AH2">
        <v>13.72</v>
      </c>
      <c r="AI2">
        <v>30.17</v>
      </c>
    </row>
    <row r="3" spans="1:35" x14ac:dyDescent="0.2">
      <c r="A3" t="s">
        <v>101</v>
      </c>
      <c r="B3" t="s">
        <v>102</v>
      </c>
      <c r="C3">
        <v>1</v>
      </c>
      <c r="D3" t="s">
        <v>110</v>
      </c>
      <c r="E3">
        <v>35</v>
      </c>
      <c r="F3" t="s">
        <v>15</v>
      </c>
      <c r="G3">
        <v>2</v>
      </c>
      <c r="H3">
        <v>1283</v>
      </c>
      <c r="I3">
        <v>717</v>
      </c>
      <c r="J3">
        <v>55.88</v>
      </c>
      <c r="K3">
        <v>566</v>
      </c>
      <c r="L3">
        <v>44.12</v>
      </c>
      <c r="M3">
        <v>18</v>
      </c>
      <c r="N3">
        <v>1.4</v>
      </c>
      <c r="O3">
        <v>3.18</v>
      </c>
      <c r="P3">
        <v>18</v>
      </c>
      <c r="Q3">
        <v>1.4</v>
      </c>
      <c r="R3">
        <v>3.18</v>
      </c>
      <c r="S3">
        <v>530</v>
      </c>
      <c r="T3">
        <v>41.31</v>
      </c>
      <c r="U3">
        <v>93.64</v>
      </c>
      <c r="V3">
        <v>1</v>
      </c>
      <c r="W3" t="s">
        <v>105</v>
      </c>
      <c r="X3" t="s">
        <v>7</v>
      </c>
      <c r="Y3" t="s">
        <v>8</v>
      </c>
      <c r="Z3">
        <v>325</v>
      </c>
      <c r="AA3">
        <v>25.33</v>
      </c>
      <c r="AB3">
        <v>61.32</v>
      </c>
      <c r="AC3">
        <v>2</v>
      </c>
      <c r="AD3" t="s">
        <v>106</v>
      </c>
      <c r="AE3" t="s">
        <v>9</v>
      </c>
      <c r="AF3" t="s">
        <v>10</v>
      </c>
      <c r="AG3">
        <v>205</v>
      </c>
      <c r="AH3">
        <v>15.98</v>
      </c>
      <c r="AI3">
        <v>38.68</v>
      </c>
    </row>
    <row r="4" spans="1:35" x14ac:dyDescent="0.2">
      <c r="A4" t="s">
        <v>101</v>
      </c>
      <c r="B4" t="s">
        <v>102</v>
      </c>
      <c r="C4">
        <v>1</v>
      </c>
      <c r="D4" t="s">
        <v>110</v>
      </c>
      <c r="E4">
        <v>35</v>
      </c>
      <c r="F4" t="s">
        <v>15</v>
      </c>
      <c r="G4">
        <v>3</v>
      </c>
      <c r="H4">
        <v>1039</v>
      </c>
      <c r="I4">
        <v>548</v>
      </c>
      <c r="J4">
        <v>52.74</v>
      </c>
      <c r="K4">
        <v>491</v>
      </c>
      <c r="L4">
        <v>47.26</v>
      </c>
      <c r="M4">
        <v>15</v>
      </c>
      <c r="N4">
        <v>1.44</v>
      </c>
      <c r="O4">
        <v>3.05</v>
      </c>
      <c r="P4">
        <v>14</v>
      </c>
      <c r="Q4">
        <v>1.35</v>
      </c>
      <c r="R4">
        <v>2.85</v>
      </c>
      <c r="S4">
        <v>462</v>
      </c>
      <c r="T4">
        <v>44.47</v>
      </c>
      <c r="U4">
        <v>94.09</v>
      </c>
      <c r="V4">
        <v>1</v>
      </c>
      <c r="W4" t="s">
        <v>105</v>
      </c>
      <c r="X4" t="s">
        <v>7</v>
      </c>
      <c r="Y4" t="s">
        <v>8</v>
      </c>
      <c r="Z4">
        <v>278</v>
      </c>
      <c r="AA4">
        <v>26.76</v>
      </c>
      <c r="AB4">
        <v>60.17</v>
      </c>
      <c r="AC4">
        <v>2</v>
      </c>
      <c r="AD4" t="s">
        <v>106</v>
      </c>
      <c r="AE4" t="s">
        <v>9</v>
      </c>
      <c r="AF4" t="s">
        <v>10</v>
      </c>
      <c r="AG4">
        <v>184</v>
      </c>
      <c r="AH4">
        <v>17.71</v>
      </c>
      <c r="AI4">
        <v>39.83</v>
      </c>
    </row>
    <row r="5" spans="1:35" x14ac:dyDescent="0.2">
      <c r="A5" t="s">
        <v>101</v>
      </c>
      <c r="B5" t="s">
        <v>102</v>
      </c>
      <c r="C5">
        <v>1</v>
      </c>
      <c r="D5" t="s">
        <v>110</v>
      </c>
      <c r="E5">
        <v>35</v>
      </c>
      <c r="F5" t="s">
        <v>15</v>
      </c>
      <c r="G5">
        <v>4</v>
      </c>
      <c r="H5">
        <v>1523</v>
      </c>
      <c r="I5">
        <v>864</v>
      </c>
      <c r="J5">
        <v>56.73</v>
      </c>
      <c r="K5">
        <v>659</v>
      </c>
      <c r="L5">
        <v>43.27</v>
      </c>
      <c r="M5">
        <v>0</v>
      </c>
      <c r="N5">
        <v>0</v>
      </c>
      <c r="O5">
        <v>0</v>
      </c>
      <c r="P5">
        <v>50</v>
      </c>
      <c r="Q5">
        <v>3.28</v>
      </c>
      <c r="R5">
        <v>7.59</v>
      </c>
      <c r="S5">
        <v>609</v>
      </c>
      <c r="T5">
        <v>39.99</v>
      </c>
      <c r="U5">
        <v>92.41</v>
      </c>
      <c r="V5">
        <v>1</v>
      </c>
      <c r="W5" t="s">
        <v>105</v>
      </c>
      <c r="X5" t="s">
        <v>7</v>
      </c>
      <c r="Y5" t="s">
        <v>8</v>
      </c>
      <c r="Z5">
        <v>329</v>
      </c>
      <c r="AA5">
        <v>21.6</v>
      </c>
      <c r="AB5">
        <v>54.02</v>
      </c>
      <c r="AC5">
        <v>2</v>
      </c>
      <c r="AD5" t="s">
        <v>106</v>
      </c>
      <c r="AE5" t="s">
        <v>9</v>
      </c>
      <c r="AF5" t="s">
        <v>10</v>
      </c>
      <c r="AG5">
        <v>280</v>
      </c>
      <c r="AH5">
        <v>18.38</v>
      </c>
      <c r="AI5">
        <v>45.98</v>
      </c>
    </row>
    <row r="6" spans="1:35" x14ac:dyDescent="0.2">
      <c r="A6" t="s">
        <v>101</v>
      </c>
      <c r="B6" t="s">
        <v>102</v>
      </c>
      <c r="C6">
        <v>1</v>
      </c>
      <c r="D6" t="s">
        <v>110</v>
      </c>
      <c r="E6">
        <v>35</v>
      </c>
      <c r="F6" t="s">
        <v>15</v>
      </c>
      <c r="G6">
        <v>5</v>
      </c>
      <c r="H6">
        <v>1121</v>
      </c>
      <c r="I6">
        <v>619</v>
      </c>
      <c r="J6">
        <v>55.22</v>
      </c>
      <c r="K6">
        <v>502</v>
      </c>
      <c r="L6">
        <v>44.78</v>
      </c>
      <c r="M6">
        <v>14</v>
      </c>
      <c r="N6">
        <v>1.25</v>
      </c>
      <c r="O6">
        <v>2.79</v>
      </c>
      <c r="P6">
        <v>14</v>
      </c>
      <c r="Q6">
        <v>1.25</v>
      </c>
      <c r="R6">
        <v>2.79</v>
      </c>
      <c r="S6">
        <v>474</v>
      </c>
      <c r="T6">
        <v>42.28</v>
      </c>
      <c r="U6">
        <v>94.42</v>
      </c>
      <c r="V6">
        <v>1</v>
      </c>
      <c r="W6" t="s">
        <v>105</v>
      </c>
      <c r="X6" t="s">
        <v>7</v>
      </c>
      <c r="Y6" t="s">
        <v>8</v>
      </c>
      <c r="Z6">
        <v>283</v>
      </c>
      <c r="AA6">
        <v>25.25</v>
      </c>
      <c r="AB6">
        <v>59.7</v>
      </c>
      <c r="AC6">
        <v>2</v>
      </c>
      <c r="AD6" t="s">
        <v>106</v>
      </c>
      <c r="AE6" t="s">
        <v>9</v>
      </c>
      <c r="AF6" t="s">
        <v>10</v>
      </c>
      <c r="AG6">
        <v>191</v>
      </c>
      <c r="AH6">
        <v>17.04</v>
      </c>
      <c r="AI6">
        <v>40.299999999999997</v>
      </c>
    </row>
    <row r="7" spans="1:35" x14ac:dyDescent="0.2">
      <c r="A7" t="s">
        <v>101</v>
      </c>
      <c r="B7" t="s">
        <v>102</v>
      </c>
      <c r="C7">
        <v>1</v>
      </c>
      <c r="D7" t="s">
        <v>110</v>
      </c>
      <c r="E7">
        <v>35</v>
      </c>
      <c r="F7" t="s">
        <v>15</v>
      </c>
      <c r="G7">
        <v>6</v>
      </c>
      <c r="H7">
        <v>1295</v>
      </c>
      <c r="I7">
        <v>677</v>
      </c>
      <c r="J7">
        <v>52.28</v>
      </c>
      <c r="K7">
        <v>618</v>
      </c>
      <c r="L7">
        <v>47.72</v>
      </c>
      <c r="M7">
        <v>27</v>
      </c>
      <c r="N7">
        <v>2.08</v>
      </c>
      <c r="O7">
        <v>4.37</v>
      </c>
      <c r="P7">
        <v>16</v>
      </c>
      <c r="Q7">
        <v>1.24</v>
      </c>
      <c r="R7">
        <v>2.59</v>
      </c>
      <c r="S7">
        <v>575</v>
      </c>
      <c r="T7">
        <v>44.4</v>
      </c>
      <c r="U7">
        <v>93.04</v>
      </c>
      <c r="V7">
        <v>1</v>
      </c>
      <c r="W7" t="s">
        <v>105</v>
      </c>
      <c r="X7" t="s">
        <v>7</v>
      </c>
      <c r="Y7" t="s">
        <v>8</v>
      </c>
      <c r="Z7">
        <v>371</v>
      </c>
      <c r="AA7">
        <v>28.65</v>
      </c>
      <c r="AB7">
        <v>64.52</v>
      </c>
      <c r="AC7">
        <v>2</v>
      </c>
      <c r="AD7" t="s">
        <v>106</v>
      </c>
      <c r="AE7" t="s">
        <v>9</v>
      </c>
      <c r="AF7" t="s">
        <v>10</v>
      </c>
      <c r="AG7">
        <v>204</v>
      </c>
      <c r="AH7">
        <v>15.75</v>
      </c>
      <c r="AI7">
        <v>35.479999999999997</v>
      </c>
    </row>
    <row r="8" spans="1:35" x14ac:dyDescent="0.2">
      <c r="A8" t="s">
        <v>101</v>
      </c>
      <c r="B8" t="s">
        <v>102</v>
      </c>
      <c r="C8">
        <v>1</v>
      </c>
      <c r="D8" t="s">
        <v>110</v>
      </c>
      <c r="E8">
        <v>35</v>
      </c>
      <c r="F8" t="s">
        <v>15</v>
      </c>
      <c r="G8">
        <v>7</v>
      </c>
      <c r="H8">
        <v>1270</v>
      </c>
      <c r="I8">
        <v>620</v>
      </c>
      <c r="J8">
        <v>48.82</v>
      </c>
      <c r="K8">
        <v>650</v>
      </c>
      <c r="L8">
        <v>51.18</v>
      </c>
      <c r="M8">
        <v>37</v>
      </c>
      <c r="N8">
        <v>2.91</v>
      </c>
      <c r="O8">
        <v>5.69</v>
      </c>
      <c r="P8">
        <v>37</v>
      </c>
      <c r="Q8">
        <v>2.91</v>
      </c>
      <c r="R8">
        <v>5.69</v>
      </c>
      <c r="S8">
        <v>576</v>
      </c>
      <c r="T8">
        <v>45.35</v>
      </c>
      <c r="U8">
        <v>88.62</v>
      </c>
      <c r="V8">
        <v>1</v>
      </c>
      <c r="W8" t="s">
        <v>105</v>
      </c>
      <c r="X8" t="s">
        <v>7</v>
      </c>
      <c r="Y8" t="s">
        <v>8</v>
      </c>
      <c r="Z8">
        <v>315</v>
      </c>
      <c r="AA8">
        <v>24.8</v>
      </c>
      <c r="AB8">
        <v>54.69</v>
      </c>
      <c r="AC8">
        <v>2</v>
      </c>
      <c r="AD8" t="s">
        <v>106</v>
      </c>
      <c r="AE8" t="s">
        <v>9</v>
      </c>
      <c r="AF8" t="s">
        <v>10</v>
      </c>
      <c r="AG8">
        <v>261</v>
      </c>
      <c r="AH8">
        <v>20.55</v>
      </c>
      <c r="AI8">
        <v>45.31</v>
      </c>
    </row>
    <row r="9" spans="1:35" x14ac:dyDescent="0.2">
      <c r="A9" t="s">
        <v>101</v>
      </c>
      <c r="B9" t="s">
        <v>102</v>
      </c>
      <c r="C9">
        <v>1</v>
      </c>
      <c r="D9" t="s">
        <v>110</v>
      </c>
      <c r="E9">
        <v>35</v>
      </c>
      <c r="F9" t="s">
        <v>15</v>
      </c>
      <c r="G9">
        <v>8</v>
      </c>
      <c r="H9">
        <v>1077</v>
      </c>
      <c r="I9">
        <v>594</v>
      </c>
      <c r="J9">
        <v>55.15</v>
      </c>
      <c r="K9">
        <v>483</v>
      </c>
      <c r="L9">
        <v>44.85</v>
      </c>
      <c r="M9">
        <v>17</v>
      </c>
      <c r="N9">
        <v>1.58</v>
      </c>
      <c r="O9">
        <v>3.52</v>
      </c>
      <c r="P9">
        <v>21</v>
      </c>
      <c r="Q9">
        <v>1.95</v>
      </c>
      <c r="R9">
        <v>4.3499999999999996</v>
      </c>
      <c r="S9">
        <v>445</v>
      </c>
      <c r="T9">
        <v>41.32</v>
      </c>
      <c r="U9">
        <v>92.13</v>
      </c>
      <c r="V9">
        <v>1</v>
      </c>
      <c r="W9" t="s">
        <v>105</v>
      </c>
      <c r="X9" t="s">
        <v>7</v>
      </c>
      <c r="Y9" t="s">
        <v>8</v>
      </c>
      <c r="Z9">
        <v>259</v>
      </c>
      <c r="AA9">
        <v>24.05</v>
      </c>
      <c r="AB9">
        <v>58.2</v>
      </c>
      <c r="AC9">
        <v>2</v>
      </c>
      <c r="AD9" t="s">
        <v>106</v>
      </c>
      <c r="AE9" t="s">
        <v>9</v>
      </c>
      <c r="AF9" t="s">
        <v>10</v>
      </c>
      <c r="AG9">
        <v>186</v>
      </c>
      <c r="AH9">
        <v>17.27</v>
      </c>
      <c r="AI9">
        <v>41.8</v>
      </c>
    </row>
    <row r="10" spans="1:35" x14ac:dyDescent="0.2">
      <c r="A10" t="s">
        <v>101</v>
      </c>
      <c r="B10" t="s">
        <v>102</v>
      </c>
      <c r="C10">
        <v>1</v>
      </c>
      <c r="D10" t="s">
        <v>110</v>
      </c>
      <c r="E10">
        <v>35</v>
      </c>
      <c r="F10" t="s">
        <v>15</v>
      </c>
      <c r="G10">
        <v>9</v>
      </c>
      <c r="H10">
        <v>1089</v>
      </c>
      <c r="I10">
        <v>595</v>
      </c>
      <c r="J10">
        <v>54.64</v>
      </c>
      <c r="K10">
        <v>494</v>
      </c>
      <c r="L10">
        <v>45.36</v>
      </c>
      <c r="M10">
        <v>20</v>
      </c>
      <c r="N10">
        <v>1.84</v>
      </c>
      <c r="O10">
        <v>4.05</v>
      </c>
      <c r="P10">
        <v>16</v>
      </c>
      <c r="Q10">
        <v>1.47</v>
      </c>
      <c r="R10">
        <v>3.24</v>
      </c>
      <c r="S10">
        <v>458</v>
      </c>
      <c r="T10">
        <v>42.06</v>
      </c>
      <c r="U10">
        <v>92.71</v>
      </c>
      <c r="V10">
        <v>1</v>
      </c>
      <c r="W10" t="s">
        <v>105</v>
      </c>
      <c r="X10" t="s">
        <v>7</v>
      </c>
      <c r="Y10" t="s">
        <v>8</v>
      </c>
      <c r="Z10">
        <v>207</v>
      </c>
      <c r="AA10">
        <v>19.010000000000002</v>
      </c>
      <c r="AB10">
        <v>45.2</v>
      </c>
      <c r="AC10">
        <v>2</v>
      </c>
      <c r="AD10" t="s">
        <v>106</v>
      </c>
      <c r="AE10" t="s">
        <v>9</v>
      </c>
      <c r="AF10" t="s">
        <v>10</v>
      </c>
      <c r="AG10">
        <v>251</v>
      </c>
      <c r="AH10">
        <v>23.05</v>
      </c>
      <c r="AI10">
        <v>54.8</v>
      </c>
    </row>
    <row r="11" spans="1:35" x14ac:dyDescent="0.2">
      <c r="A11" t="s">
        <v>101</v>
      </c>
      <c r="B11" t="s">
        <v>102</v>
      </c>
      <c r="C11">
        <v>1</v>
      </c>
      <c r="D11" t="s">
        <v>110</v>
      </c>
      <c r="E11">
        <v>35</v>
      </c>
      <c r="F11" t="s">
        <v>15</v>
      </c>
      <c r="G11">
        <v>10</v>
      </c>
      <c r="H11">
        <v>1463</v>
      </c>
      <c r="I11">
        <v>729</v>
      </c>
      <c r="J11">
        <v>49.83</v>
      </c>
      <c r="K11">
        <v>734</v>
      </c>
      <c r="L11">
        <v>50.17</v>
      </c>
      <c r="M11">
        <v>21</v>
      </c>
      <c r="N11">
        <v>1.44</v>
      </c>
      <c r="O11">
        <v>2.86</v>
      </c>
      <c r="P11">
        <v>22</v>
      </c>
      <c r="Q11">
        <v>1.5</v>
      </c>
      <c r="R11">
        <v>3</v>
      </c>
      <c r="S11">
        <v>691</v>
      </c>
      <c r="T11">
        <v>47.23</v>
      </c>
      <c r="U11">
        <v>94.14</v>
      </c>
      <c r="V11">
        <v>1</v>
      </c>
      <c r="W11" t="s">
        <v>105</v>
      </c>
      <c r="X11" t="s">
        <v>7</v>
      </c>
      <c r="Y11" t="s">
        <v>8</v>
      </c>
      <c r="Z11">
        <v>405</v>
      </c>
      <c r="AA11">
        <v>27.68</v>
      </c>
      <c r="AB11">
        <v>58.61</v>
      </c>
      <c r="AC11">
        <v>2</v>
      </c>
      <c r="AD11" t="s">
        <v>106</v>
      </c>
      <c r="AE11" t="s">
        <v>9</v>
      </c>
      <c r="AF11" t="s">
        <v>10</v>
      </c>
      <c r="AG11">
        <v>286</v>
      </c>
      <c r="AH11">
        <v>19.55</v>
      </c>
      <c r="AI11">
        <v>41.39</v>
      </c>
    </row>
    <row r="12" spans="1:35" x14ac:dyDescent="0.2">
      <c r="A12" t="s">
        <v>101</v>
      </c>
      <c r="B12" t="s">
        <v>102</v>
      </c>
      <c r="C12">
        <v>1</v>
      </c>
      <c r="D12" t="s">
        <v>110</v>
      </c>
      <c r="E12">
        <v>35</v>
      </c>
      <c r="F12" t="s">
        <v>15</v>
      </c>
      <c r="G12">
        <v>11</v>
      </c>
      <c r="H12">
        <v>1402</v>
      </c>
      <c r="I12">
        <v>734</v>
      </c>
      <c r="J12">
        <v>52.35</v>
      </c>
      <c r="K12">
        <v>668</v>
      </c>
      <c r="L12">
        <v>47.65</v>
      </c>
      <c r="M12">
        <v>18</v>
      </c>
      <c r="N12">
        <v>1.28</v>
      </c>
      <c r="O12">
        <v>2.69</v>
      </c>
      <c r="P12">
        <v>16</v>
      </c>
      <c r="Q12">
        <v>1.1399999999999999</v>
      </c>
      <c r="R12">
        <v>2.4</v>
      </c>
      <c r="S12">
        <v>634</v>
      </c>
      <c r="T12">
        <v>45.22</v>
      </c>
      <c r="U12">
        <v>94.91</v>
      </c>
      <c r="V12">
        <v>1</v>
      </c>
      <c r="W12" t="s">
        <v>105</v>
      </c>
      <c r="X12" t="s">
        <v>7</v>
      </c>
      <c r="Y12" t="s">
        <v>8</v>
      </c>
      <c r="Z12">
        <v>348</v>
      </c>
      <c r="AA12">
        <v>24.82</v>
      </c>
      <c r="AB12">
        <v>54.89</v>
      </c>
      <c r="AC12">
        <v>2</v>
      </c>
      <c r="AD12" t="s">
        <v>106</v>
      </c>
      <c r="AE12" t="s">
        <v>9</v>
      </c>
      <c r="AF12" t="s">
        <v>10</v>
      </c>
      <c r="AG12">
        <v>286</v>
      </c>
      <c r="AH12">
        <v>20.399999999999999</v>
      </c>
      <c r="AI12">
        <v>45.11</v>
      </c>
    </row>
    <row r="13" spans="1:35" x14ac:dyDescent="0.2">
      <c r="A13" t="s">
        <v>101</v>
      </c>
      <c r="B13" t="s">
        <v>102</v>
      </c>
      <c r="C13">
        <v>1</v>
      </c>
      <c r="D13" t="s">
        <v>110</v>
      </c>
      <c r="E13">
        <v>35</v>
      </c>
      <c r="F13" t="s">
        <v>15</v>
      </c>
      <c r="G13">
        <v>12</v>
      </c>
      <c r="H13">
        <v>1491</v>
      </c>
      <c r="I13">
        <v>726</v>
      </c>
      <c r="J13">
        <v>48.69</v>
      </c>
      <c r="K13">
        <v>765</v>
      </c>
      <c r="L13">
        <v>51.31</v>
      </c>
      <c r="M13">
        <v>38</v>
      </c>
      <c r="N13">
        <v>2.5499999999999998</v>
      </c>
      <c r="O13">
        <v>4.97</v>
      </c>
      <c r="P13">
        <v>23</v>
      </c>
      <c r="Q13">
        <v>1.54</v>
      </c>
      <c r="R13">
        <v>3.01</v>
      </c>
      <c r="S13">
        <v>704</v>
      </c>
      <c r="T13">
        <v>47.22</v>
      </c>
      <c r="U13">
        <v>92.03</v>
      </c>
      <c r="V13">
        <v>1</v>
      </c>
      <c r="W13" t="s">
        <v>105</v>
      </c>
      <c r="X13" t="s">
        <v>7</v>
      </c>
      <c r="Y13" t="s">
        <v>8</v>
      </c>
      <c r="Z13">
        <v>425</v>
      </c>
      <c r="AA13">
        <v>28.5</v>
      </c>
      <c r="AB13">
        <v>60.37</v>
      </c>
      <c r="AC13">
        <v>2</v>
      </c>
      <c r="AD13" t="s">
        <v>106</v>
      </c>
      <c r="AE13" t="s">
        <v>9</v>
      </c>
      <c r="AF13" t="s">
        <v>10</v>
      </c>
      <c r="AG13">
        <v>279</v>
      </c>
      <c r="AH13">
        <v>18.71</v>
      </c>
      <c r="AI13">
        <v>39.630000000000003</v>
      </c>
    </row>
    <row r="14" spans="1:35" x14ac:dyDescent="0.2">
      <c r="A14" t="s">
        <v>101</v>
      </c>
      <c r="B14" t="s">
        <v>102</v>
      </c>
      <c r="C14">
        <v>1</v>
      </c>
      <c r="D14" t="s">
        <v>110</v>
      </c>
      <c r="E14">
        <v>35</v>
      </c>
      <c r="F14" t="s">
        <v>15</v>
      </c>
      <c r="G14">
        <v>13</v>
      </c>
      <c r="H14">
        <v>1062</v>
      </c>
      <c r="I14">
        <v>548</v>
      </c>
      <c r="J14">
        <v>51.6</v>
      </c>
      <c r="K14">
        <v>514</v>
      </c>
      <c r="L14">
        <v>48.4</v>
      </c>
      <c r="M14">
        <v>33</v>
      </c>
      <c r="N14">
        <v>3.11</v>
      </c>
      <c r="O14">
        <v>6.42</v>
      </c>
      <c r="P14">
        <v>16</v>
      </c>
      <c r="Q14">
        <v>1.51</v>
      </c>
      <c r="R14">
        <v>3.11</v>
      </c>
      <c r="S14">
        <v>465</v>
      </c>
      <c r="T14">
        <v>43.79</v>
      </c>
      <c r="U14">
        <v>90.47</v>
      </c>
      <c r="V14">
        <v>1</v>
      </c>
      <c r="W14" t="s">
        <v>105</v>
      </c>
      <c r="X14" t="s">
        <v>7</v>
      </c>
      <c r="Y14" t="s">
        <v>8</v>
      </c>
      <c r="Z14">
        <v>307</v>
      </c>
      <c r="AA14">
        <v>28.91</v>
      </c>
      <c r="AB14">
        <v>66.02</v>
      </c>
      <c r="AC14">
        <v>2</v>
      </c>
      <c r="AD14" t="s">
        <v>106</v>
      </c>
      <c r="AE14" t="s">
        <v>9</v>
      </c>
      <c r="AF14" t="s">
        <v>10</v>
      </c>
      <c r="AG14">
        <v>158</v>
      </c>
      <c r="AH14">
        <v>14.88</v>
      </c>
      <c r="AI14">
        <v>33.979999999999997</v>
      </c>
    </row>
    <row r="15" spans="1:35" x14ac:dyDescent="0.2">
      <c r="A15" t="s">
        <v>101</v>
      </c>
      <c r="B15" t="s">
        <v>102</v>
      </c>
      <c r="C15">
        <v>1</v>
      </c>
      <c r="D15" t="s">
        <v>110</v>
      </c>
      <c r="E15">
        <v>35</v>
      </c>
      <c r="F15" t="s">
        <v>15</v>
      </c>
      <c r="G15">
        <v>14</v>
      </c>
      <c r="H15">
        <v>1488</v>
      </c>
      <c r="I15">
        <v>766</v>
      </c>
      <c r="J15">
        <v>51.48</v>
      </c>
      <c r="K15">
        <v>722</v>
      </c>
      <c r="L15">
        <v>48.52</v>
      </c>
      <c r="M15">
        <v>34</v>
      </c>
      <c r="N15">
        <v>2.2799999999999998</v>
      </c>
      <c r="O15">
        <v>4.71</v>
      </c>
      <c r="P15">
        <v>19</v>
      </c>
      <c r="Q15">
        <v>1.28</v>
      </c>
      <c r="R15">
        <v>2.63</v>
      </c>
      <c r="S15">
        <v>669</v>
      </c>
      <c r="T15">
        <v>44.96</v>
      </c>
      <c r="U15">
        <v>92.66</v>
      </c>
      <c r="V15">
        <v>1</v>
      </c>
      <c r="W15" t="s">
        <v>105</v>
      </c>
      <c r="X15" t="s">
        <v>7</v>
      </c>
      <c r="Y15" t="s">
        <v>8</v>
      </c>
      <c r="Z15">
        <v>412</v>
      </c>
      <c r="AA15">
        <v>27.69</v>
      </c>
      <c r="AB15">
        <v>61.58</v>
      </c>
      <c r="AC15">
        <v>2</v>
      </c>
      <c r="AD15" t="s">
        <v>106</v>
      </c>
      <c r="AE15" t="s">
        <v>9</v>
      </c>
      <c r="AF15" t="s">
        <v>10</v>
      </c>
      <c r="AG15">
        <v>257</v>
      </c>
      <c r="AH15">
        <v>17.27</v>
      </c>
      <c r="AI15">
        <v>38.42</v>
      </c>
    </row>
    <row r="16" spans="1:35" x14ac:dyDescent="0.2">
      <c r="A16" t="s">
        <v>101</v>
      </c>
      <c r="B16" t="s">
        <v>102</v>
      </c>
      <c r="C16">
        <v>1</v>
      </c>
      <c r="D16" t="s">
        <v>110</v>
      </c>
      <c r="E16">
        <v>35</v>
      </c>
      <c r="F16" t="s">
        <v>15</v>
      </c>
      <c r="G16">
        <v>15</v>
      </c>
      <c r="H16">
        <v>1444</v>
      </c>
      <c r="I16">
        <v>792</v>
      </c>
      <c r="J16">
        <v>54.85</v>
      </c>
      <c r="K16">
        <v>652</v>
      </c>
      <c r="L16">
        <v>45.15</v>
      </c>
      <c r="M16">
        <v>42</v>
      </c>
      <c r="N16">
        <v>2.91</v>
      </c>
      <c r="O16">
        <v>6.44</v>
      </c>
      <c r="P16">
        <v>23</v>
      </c>
      <c r="Q16">
        <v>1.59</v>
      </c>
      <c r="R16">
        <v>3.53</v>
      </c>
      <c r="S16">
        <v>587</v>
      </c>
      <c r="T16">
        <v>40.65</v>
      </c>
      <c r="U16">
        <v>90.03</v>
      </c>
      <c r="V16">
        <v>1</v>
      </c>
      <c r="W16" t="s">
        <v>105</v>
      </c>
      <c r="X16" t="s">
        <v>7</v>
      </c>
      <c r="Y16" t="s">
        <v>8</v>
      </c>
      <c r="Z16">
        <v>342</v>
      </c>
      <c r="AA16">
        <v>23.68</v>
      </c>
      <c r="AB16">
        <v>58.26</v>
      </c>
      <c r="AC16">
        <v>2</v>
      </c>
      <c r="AD16" t="s">
        <v>106</v>
      </c>
      <c r="AE16" t="s">
        <v>9</v>
      </c>
      <c r="AF16" t="s">
        <v>10</v>
      </c>
      <c r="AG16">
        <v>245</v>
      </c>
      <c r="AH16">
        <v>16.97</v>
      </c>
      <c r="AI16">
        <v>41.74</v>
      </c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Q33"/>
  <sheetViews>
    <sheetView topLeftCell="F1" zoomScale="90" zoomScaleNormal="90" workbookViewId="0">
      <selection activeCell="U16" sqref="U16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38">
        <v>1</v>
      </c>
      <c r="B5" s="39" t="s">
        <v>37</v>
      </c>
      <c r="C5" s="42" t="s">
        <v>24</v>
      </c>
      <c r="D5" s="43"/>
      <c r="E5" s="45">
        <f>SUM(E6:E20)</f>
        <v>19344</v>
      </c>
      <c r="F5" s="45">
        <f>SUM(F6:F20)</f>
        <v>10202</v>
      </c>
      <c r="G5" s="45">
        <f>SUM(G6:G20)</f>
        <v>9142</v>
      </c>
      <c r="H5" s="46">
        <f>G5/E5</f>
        <v>0.472601323407775</v>
      </c>
      <c r="I5" s="72">
        <f>SUM(I6:I20)</f>
        <v>360</v>
      </c>
      <c r="J5" s="47">
        <f>I5/E5</f>
        <v>1.8610421836228287E-2</v>
      </c>
      <c r="K5" s="45">
        <f>SUM(K6:K20)</f>
        <v>313</v>
      </c>
      <c r="L5" s="48">
        <f>SUM(L6:L20)</f>
        <v>8469</v>
      </c>
      <c r="M5" s="42">
        <f>SUM(M6:M20)</f>
        <v>5018</v>
      </c>
      <c r="N5" s="59">
        <f>M5/$L5</f>
        <v>0.592513874129177</v>
      </c>
      <c r="O5" s="42">
        <f>SUM(O6:O20)</f>
        <v>3451</v>
      </c>
      <c r="P5" s="59">
        <f>O5/$L5</f>
        <v>0.407486125870823</v>
      </c>
      <c r="Q5" s="35">
        <f t="shared" ref="Q5:Q20" si="0">IF(AND(NOT(ISBLANK($L5)),NOT(ISBLANK($D5))),$E5,0)</f>
        <v>0</v>
      </c>
    </row>
    <row r="6" spans="1:17" s="9" customFormat="1" ht="21" x14ac:dyDescent="0.55000000000000004">
      <c r="B6" s="10"/>
      <c r="C6" s="49" t="s">
        <v>15</v>
      </c>
      <c r="D6" s="50">
        <v>1</v>
      </c>
      <c r="E6" s="51">
        <f>IMPPORT8!H2</f>
        <v>1297</v>
      </c>
      <c r="F6" s="51">
        <f>IMPPORT8!I2</f>
        <v>673</v>
      </c>
      <c r="G6" s="51">
        <f>IMPPORT8!K2</f>
        <v>624</v>
      </c>
      <c r="H6" s="36">
        <f>G6/E6</f>
        <v>0.48111025443330763</v>
      </c>
      <c r="I6" s="51">
        <f>IMPPORT8!M2</f>
        <v>26</v>
      </c>
      <c r="J6" s="36">
        <f>I6/E6</f>
        <v>2.0046260601387818E-2</v>
      </c>
      <c r="K6" s="51">
        <f>IMPPORT8!P2</f>
        <v>8</v>
      </c>
      <c r="L6" s="53">
        <f>IMPPORT8!S2</f>
        <v>590</v>
      </c>
      <c r="M6" s="49">
        <f>IMPPORT8!Z2</f>
        <v>412</v>
      </c>
      <c r="N6" s="58">
        <f>M6/L6</f>
        <v>0.69830508474576269</v>
      </c>
      <c r="O6" s="49">
        <f>IMPPORT8!AG2</f>
        <v>178</v>
      </c>
      <c r="P6" s="58">
        <f>O6/L6</f>
        <v>0.30169491525423731</v>
      </c>
      <c r="Q6" s="9">
        <f t="shared" si="0"/>
        <v>1297</v>
      </c>
    </row>
    <row r="7" spans="1:17" s="9" customFormat="1" ht="21" x14ac:dyDescent="0.55000000000000004">
      <c r="B7" s="10"/>
      <c r="C7" s="49" t="s">
        <v>15</v>
      </c>
      <c r="D7" s="50">
        <v>2</v>
      </c>
      <c r="E7" s="51">
        <f>IMPPORT8!H3</f>
        <v>1283</v>
      </c>
      <c r="F7" s="51">
        <f>IMPPORT8!I3</f>
        <v>717</v>
      </c>
      <c r="G7" s="51">
        <f>IMPPORT8!K3</f>
        <v>566</v>
      </c>
      <c r="H7" s="36">
        <f t="shared" ref="H7:H20" si="1">G7/E7</f>
        <v>0.44115354637568199</v>
      </c>
      <c r="I7" s="51">
        <f>IMPPORT8!M3</f>
        <v>18</v>
      </c>
      <c r="J7" s="36">
        <f t="shared" ref="J7:J20" si="2">I7/E7</f>
        <v>1.4029618082618862E-2</v>
      </c>
      <c r="K7" s="51">
        <f>IMPPORT8!P3</f>
        <v>18</v>
      </c>
      <c r="L7" s="53">
        <f>IMPPORT8!S3</f>
        <v>530</v>
      </c>
      <c r="M7" s="49">
        <f>IMPPORT8!Z3</f>
        <v>325</v>
      </c>
      <c r="N7" s="58">
        <f t="shared" ref="N7:N20" si="3">M7/L7</f>
        <v>0.6132075471698113</v>
      </c>
      <c r="O7" s="49">
        <f>IMPPORT8!AG3</f>
        <v>205</v>
      </c>
      <c r="P7" s="58">
        <f t="shared" ref="P7:P20" si="4">O7/L7</f>
        <v>0.3867924528301887</v>
      </c>
      <c r="Q7" s="9">
        <f t="shared" si="0"/>
        <v>1283</v>
      </c>
    </row>
    <row r="8" spans="1:17" s="9" customFormat="1" ht="21" x14ac:dyDescent="0.55000000000000004">
      <c r="B8" s="10"/>
      <c r="C8" s="49" t="s">
        <v>15</v>
      </c>
      <c r="D8" s="50">
        <v>3</v>
      </c>
      <c r="E8" s="51">
        <f>IMPPORT8!H4</f>
        <v>1039</v>
      </c>
      <c r="F8" s="51">
        <f>IMPPORT8!I4</f>
        <v>548</v>
      </c>
      <c r="G8" s="51">
        <f>IMPPORT8!K4</f>
        <v>491</v>
      </c>
      <c r="H8" s="36">
        <f t="shared" si="1"/>
        <v>0.47256977863330124</v>
      </c>
      <c r="I8" s="51">
        <f>IMPPORT8!M4</f>
        <v>15</v>
      </c>
      <c r="J8" s="36">
        <f t="shared" si="2"/>
        <v>1.4436958614051972E-2</v>
      </c>
      <c r="K8" s="51">
        <f>IMPPORT8!P4</f>
        <v>14</v>
      </c>
      <c r="L8" s="53">
        <f>IMPPORT8!S4</f>
        <v>462</v>
      </c>
      <c r="M8" s="49">
        <f>IMPPORT8!Z4</f>
        <v>278</v>
      </c>
      <c r="N8" s="58">
        <f t="shared" si="3"/>
        <v>0.60173160173160178</v>
      </c>
      <c r="O8" s="49">
        <f>IMPPORT8!AG4</f>
        <v>184</v>
      </c>
      <c r="P8" s="58">
        <f t="shared" si="4"/>
        <v>0.39826839826839827</v>
      </c>
      <c r="Q8" s="9">
        <f t="shared" si="0"/>
        <v>1039</v>
      </c>
    </row>
    <row r="9" spans="1:17" s="9" customFormat="1" ht="21" x14ac:dyDescent="0.55000000000000004">
      <c r="B9" s="10"/>
      <c r="C9" s="49" t="s">
        <v>15</v>
      </c>
      <c r="D9" s="50">
        <v>4</v>
      </c>
      <c r="E9" s="51">
        <f>IMPPORT8!H5</f>
        <v>1523</v>
      </c>
      <c r="F9" s="51">
        <f>IMPPORT8!I5</f>
        <v>864</v>
      </c>
      <c r="G9" s="51">
        <f>IMPPORT8!K5</f>
        <v>659</v>
      </c>
      <c r="H9" s="36">
        <f t="shared" si="1"/>
        <v>0.43269862114248192</v>
      </c>
      <c r="I9" s="51">
        <f>IMPPORT8!M5</f>
        <v>0</v>
      </c>
      <c r="J9" s="36">
        <f t="shared" si="2"/>
        <v>0</v>
      </c>
      <c r="K9" s="51">
        <f>IMPPORT8!P5</f>
        <v>50</v>
      </c>
      <c r="L9" s="53">
        <f>IMPPORT8!S5</f>
        <v>609</v>
      </c>
      <c r="M9" s="49">
        <f>IMPPORT8!Z5</f>
        <v>329</v>
      </c>
      <c r="N9" s="58">
        <f t="shared" si="3"/>
        <v>0.54022988505747127</v>
      </c>
      <c r="O9" s="49">
        <f>IMPPORT8!AG5</f>
        <v>280</v>
      </c>
      <c r="P9" s="58">
        <f t="shared" si="4"/>
        <v>0.45977011494252873</v>
      </c>
      <c r="Q9" s="9">
        <f t="shared" si="0"/>
        <v>1523</v>
      </c>
    </row>
    <row r="10" spans="1:17" s="9" customFormat="1" ht="21" x14ac:dyDescent="0.55000000000000004">
      <c r="B10" s="10"/>
      <c r="C10" s="49" t="s">
        <v>15</v>
      </c>
      <c r="D10" s="50">
        <v>5</v>
      </c>
      <c r="E10" s="51">
        <f>IMPPORT8!H6</f>
        <v>1121</v>
      </c>
      <c r="F10" s="51">
        <f>IMPPORT8!I6</f>
        <v>619</v>
      </c>
      <c r="G10" s="51">
        <f>IMPPORT8!K6</f>
        <v>502</v>
      </c>
      <c r="H10" s="36">
        <f t="shared" si="1"/>
        <v>0.44781445138269405</v>
      </c>
      <c r="I10" s="51">
        <f>IMPPORT8!M6</f>
        <v>14</v>
      </c>
      <c r="J10" s="36">
        <f t="shared" si="2"/>
        <v>1.2488849241748439E-2</v>
      </c>
      <c r="K10" s="51">
        <f>IMPPORT8!P6</f>
        <v>14</v>
      </c>
      <c r="L10" s="53">
        <f>IMPPORT8!S6</f>
        <v>474</v>
      </c>
      <c r="M10" s="49">
        <f>IMPPORT8!Z6</f>
        <v>283</v>
      </c>
      <c r="N10" s="58">
        <f t="shared" si="3"/>
        <v>0.59704641350210974</v>
      </c>
      <c r="O10" s="49">
        <f>IMPPORT8!AG6</f>
        <v>191</v>
      </c>
      <c r="P10" s="58">
        <f t="shared" si="4"/>
        <v>0.40295358649789031</v>
      </c>
      <c r="Q10" s="9">
        <f t="shared" si="0"/>
        <v>1121</v>
      </c>
    </row>
    <row r="11" spans="1:17" s="9" customFormat="1" ht="21" x14ac:dyDescent="0.55000000000000004">
      <c r="B11" s="10"/>
      <c r="C11" s="49" t="s">
        <v>15</v>
      </c>
      <c r="D11" s="50">
        <v>6</v>
      </c>
      <c r="E11" s="51">
        <f>IMPPORT8!H7</f>
        <v>1295</v>
      </c>
      <c r="F11" s="51">
        <f>IMPPORT8!I7</f>
        <v>677</v>
      </c>
      <c r="G11" s="51">
        <f>IMPPORT8!K7</f>
        <v>618</v>
      </c>
      <c r="H11" s="36">
        <f t="shared" si="1"/>
        <v>0.4772200772200772</v>
      </c>
      <c r="I11" s="51">
        <f>IMPPORT8!M7</f>
        <v>27</v>
      </c>
      <c r="J11" s="36">
        <f t="shared" si="2"/>
        <v>2.084942084942085E-2</v>
      </c>
      <c r="K11" s="51">
        <f>IMPPORT8!P7</f>
        <v>16</v>
      </c>
      <c r="L11" s="53">
        <f>IMPPORT8!S7</f>
        <v>575</v>
      </c>
      <c r="M11" s="49">
        <f>IMPPORT8!Z7</f>
        <v>371</v>
      </c>
      <c r="N11" s="58">
        <f t="shared" si="3"/>
        <v>0.64521739130434785</v>
      </c>
      <c r="O11" s="49">
        <f>IMPPORT8!AG7</f>
        <v>204</v>
      </c>
      <c r="P11" s="58">
        <f t="shared" si="4"/>
        <v>0.35478260869565215</v>
      </c>
      <c r="Q11" s="9">
        <f t="shared" si="0"/>
        <v>1295</v>
      </c>
    </row>
    <row r="12" spans="1:17" s="9" customFormat="1" ht="21" x14ac:dyDescent="0.55000000000000004">
      <c r="B12" s="10"/>
      <c r="C12" s="49" t="s">
        <v>15</v>
      </c>
      <c r="D12" s="50">
        <v>7</v>
      </c>
      <c r="E12" s="51">
        <f>IMPPORT8!H8</f>
        <v>1270</v>
      </c>
      <c r="F12" s="51">
        <f>IMPPORT8!I8</f>
        <v>620</v>
      </c>
      <c r="G12" s="51">
        <f>IMPPORT8!K8</f>
        <v>650</v>
      </c>
      <c r="H12" s="36">
        <f t="shared" si="1"/>
        <v>0.51181102362204722</v>
      </c>
      <c r="I12" s="51">
        <f>IMPPORT8!M8</f>
        <v>37</v>
      </c>
      <c r="J12" s="36">
        <f t="shared" si="2"/>
        <v>2.9133858267716535E-2</v>
      </c>
      <c r="K12" s="51">
        <f>IMPPORT8!P8</f>
        <v>37</v>
      </c>
      <c r="L12" s="53">
        <f>IMPPORT8!S8</f>
        <v>576</v>
      </c>
      <c r="M12" s="49">
        <f>IMPPORT8!Z8</f>
        <v>315</v>
      </c>
      <c r="N12" s="58">
        <f t="shared" si="3"/>
        <v>0.546875</v>
      </c>
      <c r="O12" s="49">
        <f>IMPPORT8!AG8</f>
        <v>261</v>
      </c>
      <c r="P12" s="58">
        <f t="shared" si="4"/>
        <v>0.453125</v>
      </c>
      <c r="Q12" s="9">
        <f t="shared" si="0"/>
        <v>1270</v>
      </c>
    </row>
    <row r="13" spans="1:17" s="9" customFormat="1" ht="21" x14ac:dyDescent="0.55000000000000004">
      <c r="B13" s="10"/>
      <c r="C13" s="49" t="s">
        <v>15</v>
      </c>
      <c r="D13" s="50">
        <v>8</v>
      </c>
      <c r="E13" s="51">
        <f>IMPPORT8!H9</f>
        <v>1077</v>
      </c>
      <c r="F13" s="51">
        <f>IMPPORT8!I9</f>
        <v>594</v>
      </c>
      <c r="G13" s="51">
        <f>IMPPORT8!K9</f>
        <v>483</v>
      </c>
      <c r="H13" s="36">
        <f t="shared" si="1"/>
        <v>0.44846796657381616</v>
      </c>
      <c r="I13" s="51">
        <f>IMPPORT8!M9</f>
        <v>17</v>
      </c>
      <c r="J13" s="36">
        <f t="shared" si="2"/>
        <v>1.5784586815227482E-2</v>
      </c>
      <c r="K13" s="51">
        <f>IMPPORT8!P9</f>
        <v>21</v>
      </c>
      <c r="L13" s="53">
        <f>IMPPORT8!S9</f>
        <v>445</v>
      </c>
      <c r="M13" s="49">
        <f>IMPPORT8!Z9</f>
        <v>259</v>
      </c>
      <c r="N13" s="58">
        <f t="shared" si="3"/>
        <v>0.58202247191011236</v>
      </c>
      <c r="O13" s="49">
        <f>IMPPORT8!AG9</f>
        <v>186</v>
      </c>
      <c r="P13" s="58">
        <f t="shared" si="4"/>
        <v>0.41797752808988764</v>
      </c>
      <c r="Q13" s="9">
        <f t="shared" si="0"/>
        <v>1077</v>
      </c>
    </row>
    <row r="14" spans="1:17" s="9" customFormat="1" ht="21" x14ac:dyDescent="0.55000000000000004">
      <c r="B14" s="10"/>
      <c r="C14" s="49" t="s">
        <v>15</v>
      </c>
      <c r="D14" s="50">
        <v>9</v>
      </c>
      <c r="E14" s="51">
        <f>IMPPORT8!H10</f>
        <v>1089</v>
      </c>
      <c r="F14" s="51">
        <f>IMPPORT8!I10</f>
        <v>595</v>
      </c>
      <c r="G14" s="51">
        <f>IMPPORT8!K10</f>
        <v>494</v>
      </c>
      <c r="H14" s="36">
        <f t="shared" si="1"/>
        <v>0.45362718089990817</v>
      </c>
      <c r="I14" s="51">
        <f>IMPPORT8!M10</f>
        <v>20</v>
      </c>
      <c r="J14" s="36">
        <f t="shared" si="2"/>
        <v>1.8365472910927456E-2</v>
      </c>
      <c r="K14" s="51">
        <f>IMPPORT8!P10</f>
        <v>16</v>
      </c>
      <c r="L14" s="53">
        <f>IMPPORT8!S10</f>
        <v>458</v>
      </c>
      <c r="M14" s="49">
        <f>IMPPORT8!Z10</f>
        <v>207</v>
      </c>
      <c r="N14" s="58">
        <f t="shared" si="3"/>
        <v>0.45196506550218341</v>
      </c>
      <c r="O14" s="49">
        <f>IMPPORT8!AG10</f>
        <v>251</v>
      </c>
      <c r="P14" s="58">
        <f t="shared" si="4"/>
        <v>0.54803493449781659</v>
      </c>
      <c r="Q14" s="9">
        <f t="shared" si="0"/>
        <v>1089</v>
      </c>
    </row>
    <row r="15" spans="1:17" s="9" customFormat="1" ht="21" x14ac:dyDescent="0.55000000000000004">
      <c r="B15" s="10"/>
      <c r="C15" s="49" t="s">
        <v>15</v>
      </c>
      <c r="D15" s="50">
        <v>10</v>
      </c>
      <c r="E15" s="51">
        <f>IMPPORT8!H11</f>
        <v>1463</v>
      </c>
      <c r="F15" s="51">
        <f>IMPPORT8!I11</f>
        <v>729</v>
      </c>
      <c r="G15" s="51">
        <f>IMPPORT8!K11</f>
        <v>734</v>
      </c>
      <c r="H15" s="36">
        <f t="shared" si="1"/>
        <v>0.50170881749829122</v>
      </c>
      <c r="I15" s="51">
        <f>IMPPORT8!M11</f>
        <v>21</v>
      </c>
      <c r="J15" s="36">
        <f t="shared" si="2"/>
        <v>1.4354066985645933E-2</v>
      </c>
      <c r="K15" s="51">
        <f>IMPPORT8!P11</f>
        <v>22</v>
      </c>
      <c r="L15" s="53">
        <f>IMPPORT8!S11</f>
        <v>691</v>
      </c>
      <c r="M15" s="49">
        <f>IMPPORT8!Z11</f>
        <v>405</v>
      </c>
      <c r="N15" s="58">
        <f t="shared" si="3"/>
        <v>0.58610709117221416</v>
      </c>
      <c r="O15" s="49">
        <f>IMPPORT8!AG11</f>
        <v>286</v>
      </c>
      <c r="P15" s="58">
        <f t="shared" si="4"/>
        <v>0.41389290882778584</v>
      </c>
      <c r="Q15" s="9">
        <f t="shared" si="0"/>
        <v>1463</v>
      </c>
    </row>
    <row r="16" spans="1:17" s="9" customFormat="1" ht="21" x14ac:dyDescent="0.55000000000000004">
      <c r="B16" s="10"/>
      <c r="C16" s="49" t="s">
        <v>15</v>
      </c>
      <c r="D16" s="50">
        <v>11</v>
      </c>
      <c r="E16" s="51">
        <f>IMPPORT8!H12</f>
        <v>1402</v>
      </c>
      <c r="F16" s="51">
        <f>IMPPORT8!I12</f>
        <v>734</v>
      </c>
      <c r="G16" s="51">
        <f>IMPPORT8!K12</f>
        <v>668</v>
      </c>
      <c r="H16" s="36">
        <f t="shared" si="1"/>
        <v>0.47646219686162627</v>
      </c>
      <c r="I16" s="51">
        <f>IMPPORT8!M12</f>
        <v>18</v>
      </c>
      <c r="J16" s="36">
        <f t="shared" si="2"/>
        <v>1.2838801711840228E-2</v>
      </c>
      <c r="K16" s="51">
        <f>IMPPORT8!P12</f>
        <v>16</v>
      </c>
      <c r="L16" s="53">
        <f>IMPPORT8!S12</f>
        <v>634</v>
      </c>
      <c r="M16" s="49">
        <f>IMPPORT8!Z12</f>
        <v>348</v>
      </c>
      <c r="N16" s="58">
        <f t="shared" si="3"/>
        <v>0.54889589905362779</v>
      </c>
      <c r="O16" s="49">
        <f>IMPPORT8!AG12</f>
        <v>286</v>
      </c>
      <c r="P16" s="58">
        <f t="shared" si="4"/>
        <v>0.45110410094637227</v>
      </c>
      <c r="Q16" s="9">
        <f t="shared" si="0"/>
        <v>1402</v>
      </c>
    </row>
    <row r="17" spans="2:17" s="9" customFormat="1" ht="21" x14ac:dyDescent="0.55000000000000004">
      <c r="B17" s="10"/>
      <c r="C17" s="49" t="s">
        <v>15</v>
      </c>
      <c r="D17" s="50">
        <v>12</v>
      </c>
      <c r="E17" s="51">
        <f>IMPPORT8!H13</f>
        <v>1491</v>
      </c>
      <c r="F17" s="51">
        <f>IMPPORT8!I13</f>
        <v>726</v>
      </c>
      <c r="G17" s="51">
        <f>IMPPORT8!K13</f>
        <v>765</v>
      </c>
      <c r="H17" s="36">
        <f t="shared" si="1"/>
        <v>0.51307847082494973</v>
      </c>
      <c r="I17" s="51">
        <f>IMPPORT8!M13</f>
        <v>38</v>
      </c>
      <c r="J17" s="36">
        <f t="shared" si="2"/>
        <v>2.5486250838363516E-2</v>
      </c>
      <c r="K17" s="51">
        <f>IMPPORT8!P13</f>
        <v>23</v>
      </c>
      <c r="L17" s="53">
        <f>IMPPORT8!S13</f>
        <v>704</v>
      </c>
      <c r="M17" s="49">
        <f>IMPPORT8!Z13</f>
        <v>425</v>
      </c>
      <c r="N17" s="58">
        <f t="shared" si="3"/>
        <v>0.60369318181818177</v>
      </c>
      <c r="O17" s="49">
        <f>IMPPORT8!AG13</f>
        <v>279</v>
      </c>
      <c r="P17" s="58">
        <f t="shared" si="4"/>
        <v>0.39630681818181818</v>
      </c>
      <c r="Q17" s="9">
        <f t="shared" si="0"/>
        <v>1491</v>
      </c>
    </row>
    <row r="18" spans="2:17" s="9" customFormat="1" ht="21" x14ac:dyDescent="0.55000000000000004">
      <c r="B18" s="10"/>
      <c r="C18" s="49" t="s">
        <v>15</v>
      </c>
      <c r="D18" s="50">
        <v>13</v>
      </c>
      <c r="E18" s="51">
        <f>IMPPORT8!H14</f>
        <v>1062</v>
      </c>
      <c r="F18" s="51">
        <f>IMPPORT8!I14</f>
        <v>548</v>
      </c>
      <c r="G18" s="51">
        <f>IMPPORT8!K14</f>
        <v>514</v>
      </c>
      <c r="H18" s="36">
        <f t="shared" si="1"/>
        <v>0.4839924670433145</v>
      </c>
      <c r="I18" s="51">
        <f>IMPPORT8!M14</f>
        <v>33</v>
      </c>
      <c r="J18" s="36">
        <f t="shared" si="2"/>
        <v>3.1073446327683617E-2</v>
      </c>
      <c r="K18" s="51">
        <f>IMPPORT8!P14</f>
        <v>16</v>
      </c>
      <c r="L18" s="53">
        <f>IMPPORT8!S14</f>
        <v>465</v>
      </c>
      <c r="M18" s="49">
        <f>IMPPORT8!Z14</f>
        <v>307</v>
      </c>
      <c r="N18" s="58">
        <f t="shared" si="3"/>
        <v>0.66021505376344081</v>
      </c>
      <c r="O18" s="49">
        <f>IMPPORT8!AG14</f>
        <v>158</v>
      </c>
      <c r="P18" s="58">
        <f t="shared" si="4"/>
        <v>0.33978494623655914</v>
      </c>
      <c r="Q18" s="9">
        <f t="shared" si="0"/>
        <v>1062</v>
      </c>
    </row>
    <row r="19" spans="2:17" s="9" customFormat="1" ht="21" x14ac:dyDescent="0.55000000000000004">
      <c r="B19" s="10"/>
      <c r="C19" s="49" t="s">
        <v>15</v>
      </c>
      <c r="D19" s="50">
        <v>14</v>
      </c>
      <c r="E19" s="51">
        <f>IMPPORT8!H15</f>
        <v>1488</v>
      </c>
      <c r="F19" s="51">
        <f>IMPPORT8!I15</f>
        <v>766</v>
      </c>
      <c r="G19" s="51">
        <f>IMPPORT8!K15</f>
        <v>722</v>
      </c>
      <c r="H19" s="36">
        <f t="shared" si="1"/>
        <v>0.48521505376344087</v>
      </c>
      <c r="I19" s="51">
        <f>IMPPORT8!M15</f>
        <v>34</v>
      </c>
      <c r="J19" s="36">
        <f t="shared" si="2"/>
        <v>2.2849462365591398E-2</v>
      </c>
      <c r="K19" s="51">
        <f>IMPPORT8!P15</f>
        <v>19</v>
      </c>
      <c r="L19" s="53">
        <f>IMPPORT8!S15</f>
        <v>669</v>
      </c>
      <c r="M19" s="49">
        <f>IMPPORT8!Z15</f>
        <v>412</v>
      </c>
      <c r="N19" s="58">
        <f t="shared" si="3"/>
        <v>0.61584454409566514</v>
      </c>
      <c r="O19" s="49">
        <f>IMPPORT8!AG15</f>
        <v>257</v>
      </c>
      <c r="P19" s="58">
        <f t="shared" si="4"/>
        <v>0.38415545590433481</v>
      </c>
      <c r="Q19" s="9">
        <f t="shared" si="0"/>
        <v>1488</v>
      </c>
    </row>
    <row r="20" spans="2:17" s="9" customFormat="1" ht="21.75" thickBot="1" x14ac:dyDescent="0.6">
      <c r="B20" s="10"/>
      <c r="C20" s="54" t="s">
        <v>15</v>
      </c>
      <c r="D20" s="55">
        <v>15</v>
      </c>
      <c r="E20" s="56">
        <f>IMPPORT8!H16</f>
        <v>1444</v>
      </c>
      <c r="F20" s="56">
        <f>IMPPORT8!I16</f>
        <v>792</v>
      </c>
      <c r="G20" s="56">
        <f>IMPPORT8!K16</f>
        <v>652</v>
      </c>
      <c r="H20" s="61">
        <f t="shared" si="1"/>
        <v>0.45152354570637121</v>
      </c>
      <c r="I20" s="56">
        <f>IMPPORT8!M16</f>
        <v>42</v>
      </c>
      <c r="J20" s="61">
        <f t="shared" si="2"/>
        <v>2.9085872576177285E-2</v>
      </c>
      <c r="K20" s="56">
        <f>IMPPORT8!P16</f>
        <v>23</v>
      </c>
      <c r="L20" s="57">
        <f>IMPPORT8!S16</f>
        <v>587</v>
      </c>
      <c r="M20" s="54">
        <f>IMPPORT8!Z16</f>
        <v>342</v>
      </c>
      <c r="N20" s="62">
        <f t="shared" si="3"/>
        <v>0.58262350936967633</v>
      </c>
      <c r="O20" s="54">
        <f>IMPPORT8!AG16</f>
        <v>245</v>
      </c>
      <c r="P20" s="62">
        <f t="shared" si="4"/>
        <v>0.41737649063032367</v>
      </c>
      <c r="Q20" s="9">
        <f t="shared" si="0"/>
        <v>1444</v>
      </c>
    </row>
    <row r="21" spans="2:17" ht="13.5" thickBot="1" x14ac:dyDescent="0.25">
      <c r="C21" s="11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>
        <f>SUM(Q5:Q20)</f>
        <v>19344</v>
      </c>
    </row>
    <row r="22" spans="2:17" ht="13.5" thickBot="1" x14ac:dyDescent="0.25"/>
    <row r="23" spans="2:17" s="2" customFormat="1" x14ac:dyDescent="0.2">
      <c r="M23" s="13" t="str">
        <f>M3</f>
        <v>Emmanuel</v>
      </c>
      <c r="N23" s="14" t="str">
        <f>N3</f>
        <v>MACRON</v>
      </c>
      <c r="O23" s="13" t="str">
        <f>O3</f>
        <v>Marine</v>
      </c>
      <c r="P23" s="14" t="str">
        <f>P3</f>
        <v>LE PEN</v>
      </c>
    </row>
    <row r="24" spans="2:17" s="18" customFormat="1" ht="36.75" thickBot="1" x14ac:dyDescent="0.25">
      <c r="C24" s="15" t="s">
        <v>75</v>
      </c>
      <c r="D24" s="8" t="s">
        <v>76</v>
      </c>
      <c r="E24" s="15" t="s">
        <v>0</v>
      </c>
      <c r="F24" s="15" t="s">
        <v>77</v>
      </c>
      <c r="G24" s="15" t="s">
        <v>1</v>
      </c>
      <c r="H24" s="15" t="s">
        <v>36</v>
      </c>
      <c r="I24" s="15" t="s">
        <v>2</v>
      </c>
      <c r="J24" s="15" t="s">
        <v>28</v>
      </c>
      <c r="K24" s="15" t="s">
        <v>3</v>
      </c>
      <c r="L24" s="15" t="s">
        <v>4</v>
      </c>
      <c r="M24" s="16" t="s">
        <v>5</v>
      </c>
      <c r="N24" s="17" t="s">
        <v>6</v>
      </c>
      <c r="O24" s="16" t="s">
        <v>5</v>
      </c>
      <c r="P24" s="17" t="s">
        <v>6</v>
      </c>
    </row>
    <row r="25" spans="2:17" s="27" customFormat="1" ht="25.5" customHeight="1" thickBot="1" x14ac:dyDescent="0.25">
      <c r="C25" s="19" t="s">
        <v>24</v>
      </c>
      <c r="D25" s="20">
        <f>COUNTA(D5:D20)</f>
        <v>15</v>
      </c>
      <c r="E25" s="20">
        <f t="shared" ref="E25:P25" si="5">E5</f>
        <v>19344</v>
      </c>
      <c r="F25" s="20">
        <f t="shared" si="5"/>
        <v>10202</v>
      </c>
      <c r="G25" s="20">
        <f t="shared" si="5"/>
        <v>9142</v>
      </c>
      <c r="H25" s="21">
        <f t="shared" si="5"/>
        <v>0.472601323407775</v>
      </c>
      <c r="I25" s="22">
        <f t="shared" si="5"/>
        <v>360</v>
      </c>
      <c r="J25" s="21">
        <f t="shared" si="5"/>
        <v>1.8610421836228287E-2</v>
      </c>
      <c r="K25" s="20">
        <f t="shared" si="5"/>
        <v>313</v>
      </c>
      <c r="L25" s="20">
        <f t="shared" si="5"/>
        <v>8469</v>
      </c>
      <c r="M25" s="23">
        <f t="shared" si="5"/>
        <v>5018</v>
      </c>
      <c r="N25" s="24">
        <f t="shared" si="5"/>
        <v>0.592513874129177</v>
      </c>
      <c r="O25" s="25">
        <f t="shared" si="5"/>
        <v>3451</v>
      </c>
      <c r="P25" s="26">
        <f t="shared" si="5"/>
        <v>0.407486125870823</v>
      </c>
    </row>
    <row r="27" spans="2:17" x14ac:dyDescent="0.2">
      <c r="F27" s="28" t="s">
        <v>78</v>
      </c>
      <c r="G27" s="29">
        <f>(236-COUNTBLANK(G5:G20))/236</f>
        <v>1</v>
      </c>
      <c r="I27" s="30"/>
      <c r="J27" s="30"/>
    </row>
    <row r="28" spans="2:17" x14ac:dyDescent="0.2">
      <c r="F28" s="28" t="s">
        <v>79</v>
      </c>
      <c r="G28" s="31">
        <f>Q21/E25</f>
        <v>1</v>
      </c>
      <c r="I28" s="32"/>
      <c r="J28" s="32"/>
    </row>
    <row r="29" spans="2:17" x14ac:dyDescent="0.2">
      <c r="I29" s="33"/>
      <c r="J29" s="33"/>
    </row>
    <row r="31" spans="2:17" x14ac:dyDescent="0.2">
      <c r="K31" s="30"/>
      <c r="L31" s="30"/>
    </row>
    <row r="32" spans="2:17" x14ac:dyDescent="0.2">
      <c r="K32" s="32"/>
      <c r="L32" s="32"/>
    </row>
    <row r="33" spans="11:12" x14ac:dyDescent="0.2">
      <c r="K33" s="34"/>
      <c r="L33" s="34"/>
    </row>
  </sheetData>
  <pageMargins left="0.7" right="0.7" top="0.75" bottom="0.75" header="0.3" footer="0.3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opLeftCell="M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1</v>
      </c>
      <c r="D2" t="s">
        <v>110</v>
      </c>
      <c r="E2">
        <v>36</v>
      </c>
      <c r="F2" t="s">
        <v>16</v>
      </c>
      <c r="G2">
        <v>1</v>
      </c>
      <c r="H2">
        <v>1185</v>
      </c>
      <c r="I2">
        <v>579</v>
      </c>
      <c r="J2">
        <v>48.86</v>
      </c>
      <c r="K2">
        <v>606</v>
      </c>
      <c r="L2">
        <v>51.14</v>
      </c>
      <c r="M2">
        <v>41</v>
      </c>
      <c r="N2">
        <v>3.46</v>
      </c>
      <c r="O2">
        <v>6.77</v>
      </c>
      <c r="P2">
        <v>18</v>
      </c>
      <c r="Q2">
        <v>1.52</v>
      </c>
      <c r="R2">
        <v>2.97</v>
      </c>
      <c r="S2">
        <v>547</v>
      </c>
      <c r="T2">
        <v>46.16</v>
      </c>
      <c r="U2">
        <v>90.26</v>
      </c>
      <c r="V2">
        <v>1</v>
      </c>
      <c r="W2" t="s">
        <v>105</v>
      </c>
      <c r="X2" t="s">
        <v>7</v>
      </c>
      <c r="Y2" t="s">
        <v>8</v>
      </c>
      <c r="Z2">
        <v>287</v>
      </c>
      <c r="AA2">
        <v>24.22</v>
      </c>
      <c r="AB2">
        <v>52.47</v>
      </c>
      <c r="AC2">
        <v>2</v>
      </c>
      <c r="AD2" t="s">
        <v>106</v>
      </c>
      <c r="AE2" t="s">
        <v>9</v>
      </c>
      <c r="AF2" t="s">
        <v>10</v>
      </c>
      <c r="AG2">
        <v>260</v>
      </c>
      <c r="AH2">
        <v>21.94</v>
      </c>
      <c r="AI2">
        <v>47.53</v>
      </c>
    </row>
    <row r="3" spans="1:35" x14ac:dyDescent="0.2">
      <c r="A3" t="s">
        <v>101</v>
      </c>
      <c r="B3" t="s">
        <v>102</v>
      </c>
      <c r="C3">
        <v>1</v>
      </c>
      <c r="D3" t="s">
        <v>110</v>
      </c>
      <c r="E3">
        <v>36</v>
      </c>
      <c r="F3" t="s">
        <v>16</v>
      </c>
      <c r="G3">
        <v>2</v>
      </c>
      <c r="H3">
        <v>1052</v>
      </c>
      <c r="I3">
        <v>550</v>
      </c>
      <c r="J3">
        <v>52.28</v>
      </c>
      <c r="K3">
        <v>502</v>
      </c>
      <c r="L3">
        <v>47.72</v>
      </c>
      <c r="M3">
        <v>11</v>
      </c>
      <c r="N3">
        <v>1.05</v>
      </c>
      <c r="O3">
        <v>2.19</v>
      </c>
      <c r="P3">
        <v>18</v>
      </c>
      <c r="Q3">
        <v>1.71</v>
      </c>
      <c r="R3">
        <v>3.59</v>
      </c>
      <c r="S3">
        <v>473</v>
      </c>
      <c r="T3">
        <v>44.96</v>
      </c>
      <c r="U3">
        <v>94.22</v>
      </c>
      <c r="V3">
        <v>1</v>
      </c>
      <c r="W3" t="s">
        <v>105</v>
      </c>
      <c r="X3" t="s">
        <v>7</v>
      </c>
      <c r="Y3" t="s">
        <v>8</v>
      </c>
      <c r="Z3">
        <v>241</v>
      </c>
      <c r="AA3">
        <v>22.91</v>
      </c>
      <c r="AB3">
        <v>50.95</v>
      </c>
      <c r="AC3">
        <v>2</v>
      </c>
      <c r="AD3" t="s">
        <v>106</v>
      </c>
      <c r="AE3" t="s">
        <v>9</v>
      </c>
      <c r="AF3" t="s">
        <v>10</v>
      </c>
      <c r="AG3">
        <v>232</v>
      </c>
      <c r="AH3">
        <v>22.05</v>
      </c>
      <c r="AI3">
        <v>49.05</v>
      </c>
    </row>
    <row r="4" spans="1:35" x14ac:dyDescent="0.2">
      <c r="A4" t="s">
        <v>101</v>
      </c>
      <c r="B4" t="s">
        <v>102</v>
      </c>
      <c r="C4">
        <v>1</v>
      </c>
      <c r="D4" t="s">
        <v>110</v>
      </c>
      <c r="E4">
        <v>36</v>
      </c>
      <c r="F4" t="s">
        <v>16</v>
      </c>
      <c r="G4">
        <v>3</v>
      </c>
      <c r="H4">
        <v>926</v>
      </c>
      <c r="I4">
        <v>415</v>
      </c>
      <c r="J4">
        <v>44.82</v>
      </c>
      <c r="K4">
        <v>511</v>
      </c>
      <c r="L4">
        <v>55.18</v>
      </c>
      <c r="M4">
        <v>33</v>
      </c>
      <c r="N4">
        <v>3.56</v>
      </c>
      <c r="O4">
        <v>6.46</v>
      </c>
      <c r="P4">
        <v>8</v>
      </c>
      <c r="Q4">
        <v>0.86</v>
      </c>
      <c r="R4">
        <v>1.57</v>
      </c>
      <c r="S4">
        <v>470</v>
      </c>
      <c r="T4">
        <v>50.76</v>
      </c>
      <c r="U4">
        <v>91.98</v>
      </c>
      <c r="V4">
        <v>1</v>
      </c>
      <c r="W4" t="s">
        <v>105</v>
      </c>
      <c r="X4" t="s">
        <v>7</v>
      </c>
      <c r="Y4" t="s">
        <v>8</v>
      </c>
      <c r="Z4">
        <v>331</v>
      </c>
      <c r="AA4">
        <v>35.75</v>
      </c>
      <c r="AB4">
        <v>70.430000000000007</v>
      </c>
      <c r="AC4">
        <v>2</v>
      </c>
      <c r="AD4" t="s">
        <v>106</v>
      </c>
      <c r="AE4" t="s">
        <v>9</v>
      </c>
      <c r="AF4" t="s">
        <v>10</v>
      </c>
      <c r="AG4">
        <v>139</v>
      </c>
      <c r="AH4">
        <v>15.01</v>
      </c>
      <c r="AI4">
        <v>29.57</v>
      </c>
    </row>
    <row r="5" spans="1:35" x14ac:dyDescent="0.2">
      <c r="A5" t="s">
        <v>101</v>
      </c>
      <c r="B5" t="s">
        <v>102</v>
      </c>
      <c r="C5">
        <v>1</v>
      </c>
      <c r="D5" t="s">
        <v>110</v>
      </c>
      <c r="E5">
        <v>36</v>
      </c>
      <c r="F5" t="s">
        <v>16</v>
      </c>
      <c r="G5">
        <v>4</v>
      </c>
      <c r="H5">
        <v>982</v>
      </c>
      <c r="I5">
        <v>454</v>
      </c>
      <c r="J5">
        <v>46.23</v>
      </c>
      <c r="K5">
        <v>528</v>
      </c>
      <c r="L5">
        <v>53.77</v>
      </c>
      <c r="M5">
        <v>18</v>
      </c>
      <c r="N5">
        <v>1.83</v>
      </c>
      <c r="O5">
        <v>3.41</v>
      </c>
      <c r="P5">
        <v>11</v>
      </c>
      <c r="Q5">
        <v>1.1200000000000001</v>
      </c>
      <c r="R5">
        <v>2.08</v>
      </c>
      <c r="S5">
        <v>499</v>
      </c>
      <c r="T5">
        <v>50.81</v>
      </c>
      <c r="U5">
        <v>94.51</v>
      </c>
      <c r="V5">
        <v>1</v>
      </c>
      <c r="W5" t="s">
        <v>105</v>
      </c>
      <c r="X5" t="s">
        <v>7</v>
      </c>
      <c r="Y5" t="s">
        <v>8</v>
      </c>
      <c r="Z5">
        <v>331</v>
      </c>
      <c r="AA5">
        <v>33.71</v>
      </c>
      <c r="AB5">
        <v>66.33</v>
      </c>
      <c r="AC5">
        <v>2</v>
      </c>
      <c r="AD5" t="s">
        <v>106</v>
      </c>
      <c r="AE5" t="s">
        <v>9</v>
      </c>
      <c r="AF5" t="s">
        <v>10</v>
      </c>
      <c r="AG5">
        <v>168</v>
      </c>
      <c r="AH5">
        <v>17.11</v>
      </c>
      <c r="AI5">
        <v>33.67</v>
      </c>
    </row>
    <row r="6" spans="1:35" x14ac:dyDescent="0.2">
      <c r="A6" t="s">
        <v>101</v>
      </c>
      <c r="B6" t="s">
        <v>102</v>
      </c>
      <c r="C6">
        <v>1</v>
      </c>
      <c r="D6" t="s">
        <v>110</v>
      </c>
      <c r="E6">
        <v>36</v>
      </c>
      <c r="F6" t="s">
        <v>16</v>
      </c>
      <c r="G6">
        <v>5</v>
      </c>
      <c r="H6">
        <v>1192</v>
      </c>
      <c r="I6">
        <v>601</v>
      </c>
      <c r="J6">
        <v>50.42</v>
      </c>
      <c r="K6">
        <v>591</v>
      </c>
      <c r="L6">
        <v>49.58</v>
      </c>
      <c r="M6">
        <v>32</v>
      </c>
      <c r="N6">
        <v>2.68</v>
      </c>
      <c r="O6">
        <v>5.41</v>
      </c>
      <c r="P6">
        <v>12</v>
      </c>
      <c r="Q6">
        <v>1.01</v>
      </c>
      <c r="R6">
        <v>2.0299999999999998</v>
      </c>
      <c r="S6">
        <v>547</v>
      </c>
      <c r="T6">
        <v>45.89</v>
      </c>
      <c r="U6">
        <v>92.55</v>
      </c>
      <c r="V6">
        <v>1</v>
      </c>
      <c r="W6" t="s">
        <v>105</v>
      </c>
      <c r="X6" t="s">
        <v>7</v>
      </c>
      <c r="Y6" t="s">
        <v>8</v>
      </c>
      <c r="Z6">
        <v>371</v>
      </c>
      <c r="AA6">
        <v>31.12</v>
      </c>
      <c r="AB6">
        <v>67.819999999999993</v>
      </c>
      <c r="AC6">
        <v>2</v>
      </c>
      <c r="AD6" t="s">
        <v>106</v>
      </c>
      <c r="AE6" t="s">
        <v>9</v>
      </c>
      <c r="AF6" t="s">
        <v>10</v>
      </c>
      <c r="AG6">
        <v>176</v>
      </c>
      <c r="AH6">
        <v>14.77</v>
      </c>
      <c r="AI6">
        <v>32.18</v>
      </c>
    </row>
    <row r="7" spans="1:35" x14ac:dyDescent="0.2">
      <c r="A7" t="s">
        <v>101</v>
      </c>
      <c r="B7" t="s">
        <v>102</v>
      </c>
      <c r="C7">
        <v>1</v>
      </c>
      <c r="D7" t="s">
        <v>110</v>
      </c>
      <c r="E7">
        <v>36</v>
      </c>
      <c r="F7" t="s">
        <v>16</v>
      </c>
      <c r="G7">
        <v>6</v>
      </c>
      <c r="H7">
        <v>1194</v>
      </c>
      <c r="I7">
        <v>589</v>
      </c>
      <c r="J7">
        <v>49.33</v>
      </c>
      <c r="K7">
        <v>605</v>
      </c>
      <c r="L7">
        <v>50.67</v>
      </c>
      <c r="M7">
        <v>35</v>
      </c>
      <c r="N7">
        <v>2.93</v>
      </c>
      <c r="O7">
        <v>5.79</v>
      </c>
      <c r="P7">
        <v>26</v>
      </c>
      <c r="Q7">
        <v>2.1800000000000002</v>
      </c>
      <c r="R7">
        <v>4.3</v>
      </c>
      <c r="S7">
        <v>544</v>
      </c>
      <c r="T7">
        <v>45.56</v>
      </c>
      <c r="U7">
        <v>89.92</v>
      </c>
      <c r="V7">
        <v>1</v>
      </c>
      <c r="W7" t="s">
        <v>105</v>
      </c>
      <c r="X7" t="s">
        <v>7</v>
      </c>
      <c r="Y7" t="s">
        <v>8</v>
      </c>
      <c r="Z7">
        <v>329</v>
      </c>
      <c r="AA7">
        <v>27.55</v>
      </c>
      <c r="AB7">
        <v>60.48</v>
      </c>
      <c r="AC7">
        <v>2</v>
      </c>
      <c r="AD7" t="s">
        <v>106</v>
      </c>
      <c r="AE7" t="s">
        <v>9</v>
      </c>
      <c r="AF7" t="s">
        <v>10</v>
      </c>
      <c r="AG7">
        <v>215</v>
      </c>
      <c r="AH7">
        <v>18.010000000000002</v>
      </c>
      <c r="AI7">
        <v>39.520000000000003</v>
      </c>
    </row>
    <row r="8" spans="1:35" x14ac:dyDescent="0.2">
      <c r="A8" t="s">
        <v>101</v>
      </c>
      <c r="B8" t="s">
        <v>102</v>
      </c>
      <c r="C8">
        <v>1</v>
      </c>
      <c r="D8" t="s">
        <v>110</v>
      </c>
      <c r="E8">
        <v>36</v>
      </c>
      <c r="F8" t="s">
        <v>16</v>
      </c>
      <c r="G8">
        <v>7</v>
      </c>
      <c r="H8">
        <v>1067</v>
      </c>
      <c r="I8">
        <v>529</v>
      </c>
      <c r="J8">
        <v>49.58</v>
      </c>
      <c r="K8">
        <v>538</v>
      </c>
      <c r="L8">
        <v>50.42</v>
      </c>
      <c r="M8">
        <v>28</v>
      </c>
      <c r="N8">
        <v>2.62</v>
      </c>
      <c r="O8">
        <v>5.2</v>
      </c>
      <c r="P8">
        <v>17</v>
      </c>
      <c r="Q8">
        <v>1.59</v>
      </c>
      <c r="R8">
        <v>3.16</v>
      </c>
      <c r="S8">
        <v>493</v>
      </c>
      <c r="T8">
        <v>46.2</v>
      </c>
      <c r="U8">
        <v>91.64</v>
      </c>
      <c r="V8">
        <v>1</v>
      </c>
      <c r="W8" t="s">
        <v>105</v>
      </c>
      <c r="X8" t="s">
        <v>7</v>
      </c>
      <c r="Y8" t="s">
        <v>8</v>
      </c>
      <c r="Z8">
        <v>325</v>
      </c>
      <c r="AA8">
        <v>30.46</v>
      </c>
      <c r="AB8">
        <v>65.92</v>
      </c>
      <c r="AC8">
        <v>2</v>
      </c>
      <c r="AD8" t="s">
        <v>106</v>
      </c>
      <c r="AE8" t="s">
        <v>9</v>
      </c>
      <c r="AF8" t="s">
        <v>10</v>
      </c>
      <c r="AG8">
        <v>168</v>
      </c>
      <c r="AH8">
        <v>15.75</v>
      </c>
      <c r="AI8">
        <v>34.08</v>
      </c>
    </row>
    <row r="9" spans="1:35" x14ac:dyDescent="0.2">
      <c r="A9" t="s">
        <v>101</v>
      </c>
      <c r="B9" t="s">
        <v>102</v>
      </c>
      <c r="C9">
        <v>1</v>
      </c>
      <c r="D9" t="s">
        <v>110</v>
      </c>
      <c r="E9">
        <v>36</v>
      </c>
      <c r="F9" t="s">
        <v>16</v>
      </c>
      <c r="G9">
        <v>8</v>
      </c>
      <c r="H9">
        <v>1149</v>
      </c>
      <c r="I9">
        <v>623</v>
      </c>
      <c r="J9">
        <v>54.22</v>
      </c>
      <c r="K9">
        <v>526</v>
      </c>
      <c r="L9">
        <v>45.78</v>
      </c>
      <c r="M9">
        <v>25</v>
      </c>
      <c r="N9">
        <v>2.1800000000000002</v>
      </c>
      <c r="O9">
        <v>4.75</v>
      </c>
      <c r="P9">
        <v>21</v>
      </c>
      <c r="Q9">
        <v>1.83</v>
      </c>
      <c r="R9">
        <v>3.99</v>
      </c>
      <c r="S9">
        <v>480</v>
      </c>
      <c r="T9">
        <v>41.78</v>
      </c>
      <c r="U9">
        <v>91.25</v>
      </c>
      <c r="V9">
        <v>1</v>
      </c>
      <c r="W9" t="s">
        <v>105</v>
      </c>
      <c r="X9" t="s">
        <v>7</v>
      </c>
      <c r="Y9" t="s">
        <v>8</v>
      </c>
      <c r="Z9">
        <v>260</v>
      </c>
      <c r="AA9">
        <v>22.63</v>
      </c>
      <c r="AB9">
        <v>54.17</v>
      </c>
      <c r="AC9">
        <v>2</v>
      </c>
      <c r="AD9" t="s">
        <v>106</v>
      </c>
      <c r="AE9" t="s">
        <v>9</v>
      </c>
      <c r="AF9" t="s">
        <v>10</v>
      </c>
      <c r="AG9">
        <v>220</v>
      </c>
      <c r="AH9">
        <v>19.149999999999999</v>
      </c>
      <c r="AI9">
        <v>45.83</v>
      </c>
    </row>
    <row r="10" spans="1:35" x14ac:dyDescent="0.2">
      <c r="A10" t="s">
        <v>101</v>
      </c>
      <c r="B10" t="s">
        <v>102</v>
      </c>
      <c r="C10">
        <v>1</v>
      </c>
      <c r="D10" t="s">
        <v>110</v>
      </c>
      <c r="E10">
        <v>36</v>
      </c>
      <c r="F10" t="s">
        <v>16</v>
      </c>
      <c r="G10">
        <v>9</v>
      </c>
      <c r="H10">
        <v>984</v>
      </c>
      <c r="I10">
        <v>463</v>
      </c>
      <c r="J10">
        <v>47.05</v>
      </c>
      <c r="K10">
        <v>521</v>
      </c>
      <c r="L10">
        <v>52.95</v>
      </c>
      <c r="M10">
        <v>14</v>
      </c>
      <c r="N10">
        <v>1.42</v>
      </c>
      <c r="O10">
        <v>2.69</v>
      </c>
      <c r="P10">
        <v>8</v>
      </c>
      <c r="Q10">
        <v>0.81</v>
      </c>
      <c r="R10">
        <v>1.54</v>
      </c>
      <c r="S10">
        <v>499</v>
      </c>
      <c r="T10">
        <v>50.71</v>
      </c>
      <c r="U10">
        <v>95.78</v>
      </c>
      <c r="V10">
        <v>1</v>
      </c>
      <c r="W10" t="s">
        <v>105</v>
      </c>
      <c r="X10" t="s">
        <v>7</v>
      </c>
      <c r="Y10" t="s">
        <v>8</v>
      </c>
      <c r="Z10">
        <v>294</v>
      </c>
      <c r="AA10">
        <v>29.88</v>
      </c>
      <c r="AB10">
        <v>58.92</v>
      </c>
      <c r="AC10">
        <v>2</v>
      </c>
      <c r="AD10" t="s">
        <v>106</v>
      </c>
      <c r="AE10" t="s">
        <v>9</v>
      </c>
      <c r="AF10" t="s">
        <v>10</v>
      </c>
      <c r="AG10">
        <v>205</v>
      </c>
      <c r="AH10">
        <v>20.83</v>
      </c>
      <c r="AI10">
        <v>41.08</v>
      </c>
    </row>
    <row r="11" spans="1:35" x14ac:dyDescent="0.2">
      <c r="A11" t="s">
        <v>101</v>
      </c>
      <c r="B11" t="s">
        <v>102</v>
      </c>
      <c r="C11">
        <v>1</v>
      </c>
      <c r="D11" t="s">
        <v>110</v>
      </c>
      <c r="E11">
        <v>36</v>
      </c>
      <c r="F11" t="s">
        <v>16</v>
      </c>
      <c r="G11">
        <v>10</v>
      </c>
      <c r="H11">
        <v>1333</v>
      </c>
      <c r="I11">
        <v>652</v>
      </c>
      <c r="J11">
        <v>48.91</v>
      </c>
      <c r="K11">
        <v>681</v>
      </c>
      <c r="L11">
        <v>51.09</v>
      </c>
      <c r="M11">
        <v>21</v>
      </c>
      <c r="N11">
        <v>1.58</v>
      </c>
      <c r="O11">
        <v>3.08</v>
      </c>
      <c r="P11">
        <v>12</v>
      </c>
      <c r="Q11">
        <v>0.9</v>
      </c>
      <c r="R11">
        <v>1.76</v>
      </c>
      <c r="S11">
        <v>648</v>
      </c>
      <c r="T11">
        <v>48.61</v>
      </c>
      <c r="U11">
        <v>95.15</v>
      </c>
      <c r="V11">
        <v>1</v>
      </c>
      <c r="W11" t="s">
        <v>105</v>
      </c>
      <c r="X11" t="s">
        <v>7</v>
      </c>
      <c r="Y11" t="s">
        <v>8</v>
      </c>
      <c r="Z11">
        <v>393</v>
      </c>
      <c r="AA11">
        <v>29.48</v>
      </c>
      <c r="AB11">
        <v>60.65</v>
      </c>
      <c r="AC11">
        <v>2</v>
      </c>
      <c r="AD11" t="s">
        <v>106</v>
      </c>
      <c r="AE11" t="s">
        <v>9</v>
      </c>
      <c r="AF11" t="s">
        <v>10</v>
      </c>
      <c r="AG11">
        <v>255</v>
      </c>
      <c r="AH11">
        <v>19.13</v>
      </c>
      <c r="AI11">
        <v>39.35</v>
      </c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Q28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38">
        <v>1</v>
      </c>
      <c r="B5" s="39" t="s">
        <v>37</v>
      </c>
      <c r="C5" s="42" t="s">
        <v>25</v>
      </c>
      <c r="D5" s="43"/>
      <c r="E5" s="45">
        <f>SUM(E6:E15)</f>
        <v>11064</v>
      </c>
      <c r="F5" s="45">
        <f>SUM(F6:F15)</f>
        <v>5455</v>
      </c>
      <c r="G5" s="45">
        <f>SUM(G6:G15)</f>
        <v>5609</v>
      </c>
      <c r="H5" s="46">
        <f>G5/E5</f>
        <v>0.50695950831525671</v>
      </c>
      <c r="I5" s="72">
        <f>SUM(I6:I15)</f>
        <v>258</v>
      </c>
      <c r="J5" s="47">
        <f>I5/E5</f>
        <v>2.3318872017353578E-2</v>
      </c>
      <c r="K5" s="45">
        <f>SUM(K6:K15)</f>
        <v>151</v>
      </c>
      <c r="L5" s="48">
        <f>SUM(L6:L15)</f>
        <v>5200</v>
      </c>
      <c r="M5" s="42">
        <f>SUM(M6:M15)</f>
        <v>3162</v>
      </c>
      <c r="N5" s="59">
        <f>M5/$L5</f>
        <v>0.60807692307692307</v>
      </c>
      <c r="O5" s="42">
        <f>SUM(O6:O15)</f>
        <v>2038</v>
      </c>
      <c r="P5" s="59">
        <f>O5/$L5</f>
        <v>0.39192307692307693</v>
      </c>
      <c r="Q5" s="35">
        <f t="shared" ref="Q5:Q15" si="0">IF(AND(NOT(ISBLANK($L5)),NOT(ISBLANK($D5))),$E5,0)</f>
        <v>0</v>
      </c>
    </row>
    <row r="6" spans="1:17" s="9" customFormat="1" ht="21" x14ac:dyDescent="0.55000000000000004">
      <c r="B6" s="10"/>
      <c r="C6" s="49" t="s">
        <v>16</v>
      </c>
      <c r="D6" s="50">
        <v>1</v>
      </c>
      <c r="E6" s="51">
        <f>IMPORT9!H2</f>
        <v>1185</v>
      </c>
      <c r="F6" s="51">
        <f>IMPORT9!I2</f>
        <v>579</v>
      </c>
      <c r="G6" s="51">
        <f>IMPORT9!K2</f>
        <v>606</v>
      </c>
      <c r="H6" s="36">
        <f>G6/E6</f>
        <v>0.51139240506329109</v>
      </c>
      <c r="I6" s="51">
        <f>IMPORT9!M2</f>
        <v>41</v>
      </c>
      <c r="J6" s="36">
        <f>I6/E6</f>
        <v>3.4599156118143459E-2</v>
      </c>
      <c r="K6" s="51">
        <f>IMPORT9!P2</f>
        <v>18</v>
      </c>
      <c r="L6" s="53">
        <f>IMPORT9!S2</f>
        <v>547</v>
      </c>
      <c r="M6" s="49">
        <f>IMPORT9!Z2</f>
        <v>287</v>
      </c>
      <c r="N6" s="58">
        <f>M6/L6</f>
        <v>0.52468007312614262</v>
      </c>
      <c r="O6" s="49">
        <f>IMPORT9!AG2</f>
        <v>260</v>
      </c>
      <c r="P6" s="58">
        <f>O6/L6</f>
        <v>0.47531992687385738</v>
      </c>
      <c r="Q6" s="9">
        <f t="shared" si="0"/>
        <v>1185</v>
      </c>
    </row>
    <row r="7" spans="1:17" s="9" customFormat="1" ht="21" x14ac:dyDescent="0.55000000000000004">
      <c r="B7" s="10"/>
      <c r="C7" s="49" t="s">
        <v>16</v>
      </c>
      <c r="D7" s="50">
        <v>2</v>
      </c>
      <c r="E7" s="51">
        <f>IMPORT9!H3</f>
        <v>1052</v>
      </c>
      <c r="F7" s="51">
        <f>IMPORT9!I3</f>
        <v>550</v>
      </c>
      <c r="G7" s="51">
        <f>IMPORT9!K3</f>
        <v>502</v>
      </c>
      <c r="H7" s="36">
        <f t="shared" ref="H7:H15" si="1">G7/E7</f>
        <v>0.47718631178707227</v>
      </c>
      <c r="I7" s="51">
        <f>IMPORT9!M3</f>
        <v>11</v>
      </c>
      <c r="J7" s="36">
        <f t="shared" ref="J7:J15" si="2">I7/E7</f>
        <v>1.0456273764258554E-2</v>
      </c>
      <c r="K7" s="51">
        <f>IMPORT9!P3</f>
        <v>18</v>
      </c>
      <c r="L7" s="53">
        <f>IMPORT9!S3</f>
        <v>473</v>
      </c>
      <c r="M7" s="49">
        <f>IMPORT9!Z3</f>
        <v>241</v>
      </c>
      <c r="N7" s="58">
        <f t="shared" ref="N7:N15" si="3">M7/L7</f>
        <v>0.5095137420718816</v>
      </c>
      <c r="O7" s="49">
        <f>IMPORT9!AG3</f>
        <v>232</v>
      </c>
      <c r="P7" s="58">
        <f t="shared" ref="P7:P15" si="4">O7/L7</f>
        <v>0.4904862579281184</v>
      </c>
      <c r="Q7" s="9">
        <f t="shared" si="0"/>
        <v>1052</v>
      </c>
    </row>
    <row r="8" spans="1:17" s="9" customFormat="1" ht="21" x14ac:dyDescent="0.55000000000000004">
      <c r="B8" s="10"/>
      <c r="C8" s="49" t="s">
        <v>16</v>
      </c>
      <c r="D8" s="50">
        <v>3</v>
      </c>
      <c r="E8" s="51">
        <f>IMPORT9!H4</f>
        <v>926</v>
      </c>
      <c r="F8" s="51">
        <f>IMPORT9!I4</f>
        <v>415</v>
      </c>
      <c r="G8" s="51">
        <f>IMPORT9!K4</f>
        <v>511</v>
      </c>
      <c r="H8" s="36">
        <f t="shared" si="1"/>
        <v>0.55183585313174943</v>
      </c>
      <c r="I8" s="51">
        <f>IMPORT9!M4</f>
        <v>33</v>
      </c>
      <c r="J8" s="36">
        <f t="shared" si="2"/>
        <v>3.5637149028077755E-2</v>
      </c>
      <c r="K8" s="51">
        <f>IMPORT9!P4</f>
        <v>8</v>
      </c>
      <c r="L8" s="53">
        <f>IMPORT9!S4</f>
        <v>470</v>
      </c>
      <c r="M8" s="49">
        <f>IMPORT9!Z4</f>
        <v>331</v>
      </c>
      <c r="N8" s="58">
        <f t="shared" si="3"/>
        <v>0.70425531914893613</v>
      </c>
      <c r="O8" s="49">
        <f>IMPORT9!AG4</f>
        <v>139</v>
      </c>
      <c r="P8" s="58">
        <f t="shared" si="4"/>
        <v>0.29574468085106381</v>
      </c>
      <c r="Q8" s="9">
        <f t="shared" si="0"/>
        <v>926</v>
      </c>
    </row>
    <row r="9" spans="1:17" s="9" customFormat="1" ht="21" x14ac:dyDescent="0.55000000000000004">
      <c r="B9" s="10"/>
      <c r="C9" s="49" t="s">
        <v>16</v>
      </c>
      <c r="D9" s="50">
        <v>4</v>
      </c>
      <c r="E9" s="51">
        <f>IMPORT9!H5</f>
        <v>982</v>
      </c>
      <c r="F9" s="51">
        <f>IMPORT9!I5</f>
        <v>454</v>
      </c>
      <c r="G9" s="51">
        <f>IMPORT9!K5</f>
        <v>528</v>
      </c>
      <c r="H9" s="36">
        <f t="shared" si="1"/>
        <v>0.53767820773930752</v>
      </c>
      <c r="I9" s="51">
        <f>IMPORT9!M5</f>
        <v>18</v>
      </c>
      <c r="J9" s="36">
        <f t="shared" si="2"/>
        <v>1.8329938900203666E-2</v>
      </c>
      <c r="K9" s="51">
        <f>IMPORT9!P5</f>
        <v>11</v>
      </c>
      <c r="L9" s="53">
        <f>IMPORT9!S5</f>
        <v>499</v>
      </c>
      <c r="M9" s="49">
        <f>IMPORT9!Z5</f>
        <v>331</v>
      </c>
      <c r="N9" s="58">
        <f t="shared" si="3"/>
        <v>0.66332665330661322</v>
      </c>
      <c r="O9" s="49">
        <f>IMPORT9!AG5</f>
        <v>168</v>
      </c>
      <c r="P9" s="58">
        <f t="shared" si="4"/>
        <v>0.33667334669338678</v>
      </c>
      <c r="Q9" s="9">
        <f t="shared" si="0"/>
        <v>982</v>
      </c>
    </row>
    <row r="10" spans="1:17" s="9" customFormat="1" ht="21" x14ac:dyDescent="0.55000000000000004">
      <c r="B10" s="10"/>
      <c r="C10" s="49" t="s">
        <v>16</v>
      </c>
      <c r="D10" s="50">
        <v>5</v>
      </c>
      <c r="E10" s="51">
        <f>IMPORT9!H6</f>
        <v>1192</v>
      </c>
      <c r="F10" s="51">
        <f>IMPORT9!I6</f>
        <v>601</v>
      </c>
      <c r="G10" s="51">
        <f>IMPORT9!K6</f>
        <v>591</v>
      </c>
      <c r="H10" s="36">
        <f t="shared" si="1"/>
        <v>0.49580536912751677</v>
      </c>
      <c r="I10" s="51">
        <f>IMPORT9!M6</f>
        <v>32</v>
      </c>
      <c r="J10" s="36">
        <f t="shared" si="2"/>
        <v>2.6845637583892617E-2</v>
      </c>
      <c r="K10" s="51">
        <f>IMPORT9!P6</f>
        <v>12</v>
      </c>
      <c r="L10" s="53">
        <f>IMPORT9!S6</f>
        <v>547</v>
      </c>
      <c r="M10" s="49">
        <f>IMPORT9!Z6</f>
        <v>371</v>
      </c>
      <c r="N10" s="58">
        <f t="shared" si="3"/>
        <v>0.67824497257769656</v>
      </c>
      <c r="O10" s="49">
        <f>IMPORT9!AG6</f>
        <v>176</v>
      </c>
      <c r="P10" s="58">
        <f t="shared" si="4"/>
        <v>0.3217550274223035</v>
      </c>
      <c r="Q10" s="9">
        <f t="shared" si="0"/>
        <v>1192</v>
      </c>
    </row>
    <row r="11" spans="1:17" s="9" customFormat="1" ht="21" x14ac:dyDescent="0.55000000000000004">
      <c r="B11" s="10"/>
      <c r="C11" s="49" t="s">
        <v>16</v>
      </c>
      <c r="D11" s="50">
        <v>6</v>
      </c>
      <c r="E11" s="51">
        <f>IMPORT9!H7</f>
        <v>1194</v>
      </c>
      <c r="F11" s="51">
        <f>IMPORT9!I7</f>
        <v>589</v>
      </c>
      <c r="G11" s="51">
        <f>IMPORT9!K7</f>
        <v>605</v>
      </c>
      <c r="H11" s="36">
        <f t="shared" si="1"/>
        <v>0.50670016750418756</v>
      </c>
      <c r="I11" s="51">
        <f>IMPORT9!M7</f>
        <v>35</v>
      </c>
      <c r="J11" s="36">
        <f t="shared" si="2"/>
        <v>2.9313232830820771E-2</v>
      </c>
      <c r="K11" s="51">
        <f>IMPORT9!P7</f>
        <v>26</v>
      </c>
      <c r="L11" s="53">
        <f>IMPORT9!S7</f>
        <v>544</v>
      </c>
      <c r="M11" s="49">
        <f>IMPORT9!Z7</f>
        <v>329</v>
      </c>
      <c r="N11" s="58">
        <f t="shared" si="3"/>
        <v>0.60477941176470584</v>
      </c>
      <c r="O11" s="49">
        <f>IMPORT9!AG7</f>
        <v>215</v>
      </c>
      <c r="P11" s="58">
        <f t="shared" si="4"/>
        <v>0.3952205882352941</v>
      </c>
      <c r="Q11" s="9">
        <f t="shared" si="0"/>
        <v>1194</v>
      </c>
    </row>
    <row r="12" spans="1:17" s="9" customFormat="1" ht="21" x14ac:dyDescent="0.55000000000000004">
      <c r="B12" s="10"/>
      <c r="C12" s="49" t="s">
        <v>16</v>
      </c>
      <c r="D12" s="50">
        <v>7</v>
      </c>
      <c r="E12" s="51">
        <f>IMPORT9!H8</f>
        <v>1067</v>
      </c>
      <c r="F12" s="51">
        <f>IMPORT9!I8</f>
        <v>529</v>
      </c>
      <c r="G12" s="51">
        <f>IMPORT9!K8</f>
        <v>538</v>
      </c>
      <c r="H12" s="36">
        <f t="shared" si="1"/>
        <v>0.50421743205248359</v>
      </c>
      <c r="I12" s="51">
        <f>IMPORT9!M8</f>
        <v>28</v>
      </c>
      <c r="J12" s="36">
        <f t="shared" si="2"/>
        <v>2.6241799437675725E-2</v>
      </c>
      <c r="K12" s="51">
        <f>IMPORT9!P8</f>
        <v>17</v>
      </c>
      <c r="L12" s="53">
        <f>IMPORT9!S8</f>
        <v>493</v>
      </c>
      <c r="M12" s="49">
        <f>IMPORT9!Z8</f>
        <v>325</v>
      </c>
      <c r="N12" s="58">
        <f t="shared" si="3"/>
        <v>0.65922920892494929</v>
      </c>
      <c r="O12" s="49">
        <f>IMPORT9!AG8</f>
        <v>168</v>
      </c>
      <c r="P12" s="58">
        <f t="shared" si="4"/>
        <v>0.34077079107505071</v>
      </c>
      <c r="Q12" s="9">
        <f t="shared" si="0"/>
        <v>1067</v>
      </c>
    </row>
    <row r="13" spans="1:17" s="9" customFormat="1" ht="21" x14ac:dyDescent="0.55000000000000004">
      <c r="B13" s="10"/>
      <c r="C13" s="49" t="s">
        <v>16</v>
      </c>
      <c r="D13" s="50">
        <v>8</v>
      </c>
      <c r="E13" s="51">
        <f>IMPORT9!H9</f>
        <v>1149</v>
      </c>
      <c r="F13" s="51">
        <f>IMPORT9!I9</f>
        <v>623</v>
      </c>
      <c r="G13" s="51">
        <f>IMPORT9!K9</f>
        <v>526</v>
      </c>
      <c r="H13" s="36">
        <f t="shared" si="1"/>
        <v>0.45778938207136638</v>
      </c>
      <c r="I13" s="51">
        <f>IMPORT9!M9</f>
        <v>25</v>
      </c>
      <c r="J13" s="36">
        <f t="shared" si="2"/>
        <v>2.1758050478677109E-2</v>
      </c>
      <c r="K13" s="51">
        <f>IMPORT9!P9</f>
        <v>21</v>
      </c>
      <c r="L13" s="53">
        <f>IMPORT9!S9</f>
        <v>480</v>
      </c>
      <c r="M13" s="49">
        <f>IMPORT9!Z9</f>
        <v>260</v>
      </c>
      <c r="N13" s="58">
        <f t="shared" si="3"/>
        <v>0.54166666666666663</v>
      </c>
      <c r="O13" s="49">
        <f>IMPORT9!AG9</f>
        <v>220</v>
      </c>
      <c r="P13" s="58">
        <f t="shared" si="4"/>
        <v>0.45833333333333331</v>
      </c>
      <c r="Q13" s="9">
        <f t="shared" si="0"/>
        <v>1149</v>
      </c>
    </row>
    <row r="14" spans="1:17" s="9" customFormat="1" ht="21" x14ac:dyDescent="0.55000000000000004">
      <c r="B14" s="10"/>
      <c r="C14" s="49" t="s">
        <v>16</v>
      </c>
      <c r="D14" s="50">
        <v>9</v>
      </c>
      <c r="E14" s="51">
        <f>IMPORT9!H10</f>
        <v>984</v>
      </c>
      <c r="F14" s="51">
        <f>IMPORT9!I10</f>
        <v>463</v>
      </c>
      <c r="G14" s="51">
        <f>IMPORT9!K10</f>
        <v>521</v>
      </c>
      <c r="H14" s="36">
        <f t="shared" si="1"/>
        <v>0.52947154471544711</v>
      </c>
      <c r="I14" s="51">
        <f>IMPORT9!M10</f>
        <v>14</v>
      </c>
      <c r="J14" s="36">
        <f t="shared" si="2"/>
        <v>1.4227642276422764E-2</v>
      </c>
      <c r="K14" s="51">
        <f>IMPORT9!P10</f>
        <v>8</v>
      </c>
      <c r="L14" s="53">
        <f>IMPORT9!S10</f>
        <v>499</v>
      </c>
      <c r="M14" s="49">
        <f>IMPORT9!Z10</f>
        <v>294</v>
      </c>
      <c r="N14" s="58">
        <f t="shared" si="3"/>
        <v>0.58917835671342689</v>
      </c>
      <c r="O14" s="49">
        <f>IMPORT9!AG10</f>
        <v>205</v>
      </c>
      <c r="P14" s="58">
        <f t="shared" si="4"/>
        <v>0.41082164328657317</v>
      </c>
      <c r="Q14" s="9">
        <f t="shared" si="0"/>
        <v>984</v>
      </c>
    </row>
    <row r="15" spans="1:17" s="9" customFormat="1" ht="21.75" thickBot="1" x14ac:dyDescent="0.6">
      <c r="B15" s="10"/>
      <c r="C15" s="54" t="s">
        <v>16</v>
      </c>
      <c r="D15" s="55">
        <v>10</v>
      </c>
      <c r="E15" s="56">
        <f>IMPORT9!H11</f>
        <v>1333</v>
      </c>
      <c r="F15" s="56">
        <f>IMPORT9!I11</f>
        <v>652</v>
      </c>
      <c r="G15" s="56">
        <f>IMPORT9!K11</f>
        <v>681</v>
      </c>
      <c r="H15" s="61">
        <f t="shared" si="1"/>
        <v>0.51087771942985749</v>
      </c>
      <c r="I15" s="56">
        <f>IMPORT9!M11</f>
        <v>21</v>
      </c>
      <c r="J15" s="61">
        <f t="shared" si="2"/>
        <v>1.5753938484621154E-2</v>
      </c>
      <c r="K15" s="56">
        <f>IMPORT9!P11</f>
        <v>12</v>
      </c>
      <c r="L15" s="57">
        <f>IMPORT9!S11</f>
        <v>648</v>
      </c>
      <c r="M15" s="54">
        <f>IMPORT9!Z11</f>
        <v>393</v>
      </c>
      <c r="N15" s="62">
        <f t="shared" si="3"/>
        <v>0.60648148148148151</v>
      </c>
      <c r="O15" s="54">
        <f>IMPORT9!AG11</f>
        <v>255</v>
      </c>
      <c r="P15" s="62">
        <f t="shared" si="4"/>
        <v>0.39351851851851855</v>
      </c>
      <c r="Q15" s="9">
        <f t="shared" si="0"/>
        <v>1333</v>
      </c>
    </row>
    <row r="16" spans="1:17" ht="13.5" thickBot="1" x14ac:dyDescent="0.25">
      <c r="C16" s="11"/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>
        <f>SUM(Q5:Q15)</f>
        <v>11064</v>
      </c>
    </row>
    <row r="17" spans="3:16" ht="13.5" thickBot="1" x14ac:dyDescent="0.25"/>
    <row r="18" spans="3:16" s="2" customFormat="1" x14ac:dyDescent="0.2">
      <c r="M18" s="13" t="str">
        <f>M3</f>
        <v>Emmanuel</v>
      </c>
      <c r="N18" s="14" t="str">
        <f>N3</f>
        <v>MACRON</v>
      </c>
      <c r="O18" s="13" t="str">
        <f>O3</f>
        <v>Marine</v>
      </c>
      <c r="P18" s="14" t="str">
        <f>P3</f>
        <v>LE PEN</v>
      </c>
    </row>
    <row r="19" spans="3:16" s="18" customFormat="1" ht="36.75" thickBot="1" x14ac:dyDescent="0.25">
      <c r="C19" s="15" t="s">
        <v>75</v>
      </c>
      <c r="D19" s="8" t="s">
        <v>76</v>
      </c>
      <c r="E19" s="15" t="s">
        <v>0</v>
      </c>
      <c r="F19" s="15" t="s">
        <v>77</v>
      </c>
      <c r="G19" s="15" t="s">
        <v>1</v>
      </c>
      <c r="H19" s="15" t="s">
        <v>36</v>
      </c>
      <c r="I19" s="15" t="s">
        <v>2</v>
      </c>
      <c r="J19" s="15" t="s">
        <v>28</v>
      </c>
      <c r="K19" s="15" t="s">
        <v>3</v>
      </c>
      <c r="L19" s="15" t="s">
        <v>4</v>
      </c>
      <c r="M19" s="16" t="s">
        <v>5</v>
      </c>
      <c r="N19" s="17" t="s">
        <v>6</v>
      </c>
      <c r="O19" s="16" t="s">
        <v>5</v>
      </c>
      <c r="P19" s="17" t="s">
        <v>6</v>
      </c>
    </row>
    <row r="20" spans="3:16" s="27" customFormat="1" ht="25.5" customHeight="1" thickBot="1" x14ac:dyDescent="0.25">
      <c r="C20" s="19" t="s">
        <v>25</v>
      </c>
      <c r="D20" s="20">
        <f>COUNTA(D5:D15)</f>
        <v>10</v>
      </c>
      <c r="E20" s="20">
        <f t="shared" ref="E20:P20" si="5">E5</f>
        <v>11064</v>
      </c>
      <c r="F20" s="20">
        <f t="shared" si="5"/>
        <v>5455</v>
      </c>
      <c r="G20" s="20">
        <f t="shared" si="5"/>
        <v>5609</v>
      </c>
      <c r="H20" s="21">
        <f t="shared" si="5"/>
        <v>0.50695950831525671</v>
      </c>
      <c r="I20" s="22">
        <f t="shared" si="5"/>
        <v>258</v>
      </c>
      <c r="J20" s="21">
        <f t="shared" si="5"/>
        <v>2.3318872017353578E-2</v>
      </c>
      <c r="K20" s="20">
        <f t="shared" si="5"/>
        <v>151</v>
      </c>
      <c r="L20" s="20">
        <f t="shared" si="5"/>
        <v>5200</v>
      </c>
      <c r="M20" s="23">
        <f t="shared" si="5"/>
        <v>3162</v>
      </c>
      <c r="N20" s="24">
        <f t="shared" si="5"/>
        <v>0.60807692307692307</v>
      </c>
      <c r="O20" s="25">
        <f t="shared" si="5"/>
        <v>2038</v>
      </c>
      <c r="P20" s="26">
        <f t="shared" si="5"/>
        <v>0.39192307692307693</v>
      </c>
    </row>
    <row r="22" spans="3:16" x14ac:dyDescent="0.2">
      <c r="F22" s="28" t="s">
        <v>78</v>
      </c>
      <c r="G22" s="29">
        <f>(236-COUNTBLANK(G5:G15))/236</f>
        <v>1</v>
      </c>
      <c r="I22" s="30"/>
      <c r="J22" s="30"/>
    </row>
    <row r="23" spans="3:16" x14ac:dyDescent="0.2">
      <c r="F23" s="28" t="s">
        <v>79</v>
      </c>
      <c r="G23" s="31">
        <f>Q16/E20</f>
        <v>1</v>
      </c>
      <c r="I23" s="32"/>
      <c r="J23" s="32"/>
    </row>
    <row r="24" spans="3:16" x14ac:dyDescent="0.2">
      <c r="I24" s="33"/>
      <c r="J24" s="33"/>
    </row>
    <row r="26" spans="3:16" x14ac:dyDescent="0.2">
      <c r="K26" s="30"/>
      <c r="L26" s="30"/>
    </row>
    <row r="27" spans="3:16" x14ac:dyDescent="0.2">
      <c r="K27" s="32"/>
      <c r="L27" s="32"/>
    </row>
    <row r="28" spans="3:16" x14ac:dyDescent="0.2">
      <c r="K28" s="34"/>
      <c r="L28" s="34"/>
    </row>
  </sheetData>
  <pageMargins left="0.7" right="0.7" top="0.75" bottom="0.75" header="0.3" footer="0.3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opLeftCell="N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3</v>
      </c>
      <c r="D2" t="s">
        <v>109</v>
      </c>
      <c r="E2">
        <v>38</v>
      </c>
      <c r="F2" t="s">
        <v>17</v>
      </c>
      <c r="G2">
        <v>1</v>
      </c>
      <c r="H2">
        <v>1195</v>
      </c>
      <c r="I2">
        <v>524</v>
      </c>
      <c r="J2">
        <v>43.85</v>
      </c>
      <c r="K2">
        <v>671</v>
      </c>
      <c r="L2">
        <v>56.15</v>
      </c>
      <c r="M2">
        <v>30</v>
      </c>
      <c r="N2">
        <v>2.5099999999999998</v>
      </c>
      <c r="O2">
        <v>4.47</v>
      </c>
      <c r="P2">
        <v>16</v>
      </c>
      <c r="Q2">
        <v>1.34</v>
      </c>
      <c r="R2">
        <v>2.38</v>
      </c>
      <c r="S2">
        <v>625</v>
      </c>
      <c r="T2">
        <v>52.3</v>
      </c>
      <c r="U2">
        <v>93.14</v>
      </c>
      <c r="V2">
        <v>1</v>
      </c>
      <c r="W2" t="s">
        <v>105</v>
      </c>
      <c r="X2" t="s">
        <v>7</v>
      </c>
      <c r="Y2" t="s">
        <v>8</v>
      </c>
      <c r="Z2">
        <v>378</v>
      </c>
      <c r="AA2">
        <v>31.63</v>
      </c>
      <c r="AB2">
        <v>60.48</v>
      </c>
      <c r="AC2">
        <v>2</v>
      </c>
      <c r="AD2" t="s">
        <v>106</v>
      </c>
      <c r="AE2" t="s">
        <v>9</v>
      </c>
      <c r="AF2" t="s">
        <v>10</v>
      </c>
      <c r="AG2">
        <v>247</v>
      </c>
      <c r="AH2">
        <v>20.67</v>
      </c>
      <c r="AI2">
        <v>39.520000000000003</v>
      </c>
    </row>
    <row r="3" spans="1:35" x14ac:dyDescent="0.2">
      <c r="A3" t="s">
        <v>101</v>
      </c>
      <c r="B3" t="s">
        <v>102</v>
      </c>
      <c r="C3">
        <v>3</v>
      </c>
      <c r="D3" t="s">
        <v>109</v>
      </c>
      <c r="E3">
        <v>38</v>
      </c>
      <c r="F3" t="s">
        <v>17</v>
      </c>
      <c r="G3">
        <v>2</v>
      </c>
      <c r="H3">
        <v>1054</v>
      </c>
      <c r="I3">
        <v>561</v>
      </c>
      <c r="J3">
        <v>53.23</v>
      </c>
      <c r="K3">
        <v>493</v>
      </c>
      <c r="L3">
        <v>46.77</v>
      </c>
      <c r="M3">
        <v>17</v>
      </c>
      <c r="N3">
        <v>1.61</v>
      </c>
      <c r="O3">
        <v>3.45</v>
      </c>
      <c r="P3">
        <v>11</v>
      </c>
      <c r="Q3">
        <v>1.04</v>
      </c>
      <c r="R3">
        <v>2.23</v>
      </c>
      <c r="S3">
        <v>465</v>
      </c>
      <c r="T3">
        <v>44.12</v>
      </c>
      <c r="U3">
        <v>94.32</v>
      </c>
      <c r="V3">
        <v>1</v>
      </c>
      <c r="W3" t="s">
        <v>105</v>
      </c>
      <c r="X3" t="s">
        <v>7</v>
      </c>
      <c r="Y3" t="s">
        <v>8</v>
      </c>
      <c r="Z3">
        <v>257</v>
      </c>
      <c r="AA3">
        <v>24.38</v>
      </c>
      <c r="AB3">
        <v>55.27</v>
      </c>
      <c r="AC3">
        <v>2</v>
      </c>
      <c r="AD3" t="s">
        <v>106</v>
      </c>
      <c r="AE3" t="s">
        <v>9</v>
      </c>
      <c r="AF3" t="s">
        <v>10</v>
      </c>
      <c r="AG3">
        <v>208</v>
      </c>
      <c r="AH3">
        <v>19.73</v>
      </c>
      <c r="AI3">
        <v>44.73</v>
      </c>
    </row>
    <row r="4" spans="1:35" x14ac:dyDescent="0.2">
      <c r="A4" t="s">
        <v>101</v>
      </c>
      <c r="B4" t="s">
        <v>102</v>
      </c>
      <c r="C4">
        <v>3</v>
      </c>
      <c r="D4" t="s">
        <v>109</v>
      </c>
      <c r="E4">
        <v>38</v>
      </c>
      <c r="F4" t="s">
        <v>17</v>
      </c>
      <c r="G4">
        <v>3</v>
      </c>
      <c r="H4">
        <v>1173</v>
      </c>
      <c r="I4">
        <v>570</v>
      </c>
      <c r="J4">
        <v>48.59</v>
      </c>
      <c r="K4">
        <v>603</v>
      </c>
      <c r="L4">
        <v>51.41</v>
      </c>
      <c r="M4">
        <v>27</v>
      </c>
      <c r="N4">
        <v>2.2999999999999998</v>
      </c>
      <c r="O4">
        <v>4.4800000000000004</v>
      </c>
      <c r="P4">
        <v>17</v>
      </c>
      <c r="Q4">
        <v>1.45</v>
      </c>
      <c r="R4">
        <v>2.82</v>
      </c>
      <c r="S4">
        <v>559</v>
      </c>
      <c r="T4">
        <v>47.66</v>
      </c>
      <c r="U4">
        <v>92.7</v>
      </c>
      <c r="V4">
        <v>1</v>
      </c>
      <c r="W4" t="s">
        <v>105</v>
      </c>
      <c r="X4" t="s">
        <v>7</v>
      </c>
      <c r="Y4" t="s">
        <v>8</v>
      </c>
      <c r="Z4">
        <v>347</v>
      </c>
      <c r="AA4">
        <v>29.58</v>
      </c>
      <c r="AB4">
        <v>62.08</v>
      </c>
      <c r="AC4">
        <v>2</v>
      </c>
      <c r="AD4" t="s">
        <v>106</v>
      </c>
      <c r="AE4" t="s">
        <v>9</v>
      </c>
      <c r="AF4" t="s">
        <v>10</v>
      </c>
      <c r="AG4">
        <v>212</v>
      </c>
      <c r="AH4">
        <v>18.07</v>
      </c>
      <c r="AI4">
        <v>37.92</v>
      </c>
    </row>
    <row r="5" spans="1:35" x14ac:dyDescent="0.2">
      <c r="A5" t="s">
        <v>101</v>
      </c>
      <c r="B5" t="s">
        <v>102</v>
      </c>
      <c r="C5">
        <v>3</v>
      </c>
      <c r="D5" t="s">
        <v>109</v>
      </c>
      <c r="E5">
        <v>38</v>
      </c>
      <c r="F5" t="s">
        <v>17</v>
      </c>
      <c r="G5">
        <v>4</v>
      </c>
      <c r="H5">
        <v>1078</v>
      </c>
      <c r="I5">
        <v>406</v>
      </c>
      <c r="J5">
        <v>37.659999999999997</v>
      </c>
      <c r="K5">
        <v>672</v>
      </c>
      <c r="L5">
        <v>62.34</v>
      </c>
      <c r="M5">
        <v>60</v>
      </c>
      <c r="N5">
        <v>5.57</v>
      </c>
      <c r="O5">
        <v>8.93</v>
      </c>
      <c r="P5">
        <v>5</v>
      </c>
      <c r="Q5">
        <v>0.46</v>
      </c>
      <c r="R5">
        <v>0.74</v>
      </c>
      <c r="S5">
        <v>607</v>
      </c>
      <c r="T5">
        <v>56.31</v>
      </c>
      <c r="U5">
        <v>90.33</v>
      </c>
      <c r="V5">
        <v>1</v>
      </c>
      <c r="W5" t="s">
        <v>105</v>
      </c>
      <c r="X5" t="s">
        <v>7</v>
      </c>
      <c r="Y5" t="s">
        <v>8</v>
      </c>
      <c r="Z5">
        <v>422</v>
      </c>
      <c r="AA5">
        <v>39.15</v>
      </c>
      <c r="AB5">
        <v>69.52</v>
      </c>
      <c r="AC5">
        <v>2</v>
      </c>
      <c r="AD5" t="s">
        <v>106</v>
      </c>
      <c r="AE5" t="s">
        <v>9</v>
      </c>
      <c r="AF5" t="s">
        <v>10</v>
      </c>
      <c r="AG5">
        <v>185</v>
      </c>
      <c r="AH5">
        <v>17.16</v>
      </c>
      <c r="AI5">
        <v>30.48</v>
      </c>
    </row>
    <row r="6" spans="1:35" x14ac:dyDescent="0.2">
      <c r="A6" t="s">
        <v>101</v>
      </c>
      <c r="B6" t="s">
        <v>102</v>
      </c>
      <c r="C6">
        <v>3</v>
      </c>
      <c r="D6" t="s">
        <v>109</v>
      </c>
      <c r="E6">
        <v>38</v>
      </c>
      <c r="F6" t="s">
        <v>17</v>
      </c>
      <c r="G6">
        <v>5</v>
      </c>
      <c r="H6">
        <v>1317</v>
      </c>
      <c r="I6">
        <v>472</v>
      </c>
      <c r="J6">
        <v>35.840000000000003</v>
      </c>
      <c r="K6">
        <v>845</v>
      </c>
      <c r="L6">
        <v>64.16</v>
      </c>
      <c r="M6">
        <v>63</v>
      </c>
      <c r="N6">
        <v>4.78</v>
      </c>
      <c r="O6">
        <v>7.46</v>
      </c>
      <c r="P6">
        <v>23</v>
      </c>
      <c r="Q6">
        <v>1.75</v>
      </c>
      <c r="R6">
        <v>2.72</v>
      </c>
      <c r="S6">
        <v>759</v>
      </c>
      <c r="T6">
        <v>57.63</v>
      </c>
      <c r="U6">
        <v>89.82</v>
      </c>
      <c r="V6">
        <v>1</v>
      </c>
      <c r="W6" t="s">
        <v>105</v>
      </c>
      <c r="X6" t="s">
        <v>7</v>
      </c>
      <c r="Y6" t="s">
        <v>8</v>
      </c>
      <c r="Z6">
        <v>492</v>
      </c>
      <c r="AA6">
        <v>37.36</v>
      </c>
      <c r="AB6">
        <v>64.819999999999993</v>
      </c>
      <c r="AC6">
        <v>2</v>
      </c>
      <c r="AD6" t="s">
        <v>106</v>
      </c>
      <c r="AE6" t="s">
        <v>9</v>
      </c>
      <c r="AF6" t="s">
        <v>10</v>
      </c>
      <c r="AG6">
        <v>267</v>
      </c>
      <c r="AH6">
        <v>20.27</v>
      </c>
      <c r="AI6">
        <v>35.18</v>
      </c>
    </row>
    <row r="7" spans="1:35" x14ac:dyDescent="0.2">
      <c r="A7" t="s">
        <v>101</v>
      </c>
      <c r="B7" t="s">
        <v>102</v>
      </c>
      <c r="C7">
        <v>3</v>
      </c>
      <c r="D7" t="s">
        <v>109</v>
      </c>
      <c r="E7">
        <v>38</v>
      </c>
      <c r="F7" t="s">
        <v>17</v>
      </c>
      <c r="G7">
        <v>6</v>
      </c>
      <c r="H7">
        <v>1111</v>
      </c>
      <c r="I7">
        <v>568</v>
      </c>
      <c r="J7">
        <v>51.13</v>
      </c>
      <c r="K7">
        <v>543</v>
      </c>
      <c r="L7">
        <v>48.87</v>
      </c>
      <c r="M7">
        <v>25</v>
      </c>
      <c r="N7">
        <v>2.25</v>
      </c>
      <c r="O7">
        <v>4.5999999999999996</v>
      </c>
      <c r="P7">
        <v>29</v>
      </c>
      <c r="Q7">
        <v>2.61</v>
      </c>
      <c r="R7">
        <v>5.34</v>
      </c>
      <c r="S7">
        <v>489</v>
      </c>
      <c r="T7">
        <v>44.01</v>
      </c>
      <c r="U7">
        <v>90.06</v>
      </c>
      <c r="V7">
        <v>1</v>
      </c>
      <c r="W7" t="s">
        <v>105</v>
      </c>
      <c r="X7" t="s">
        <v>7</v>
      </c>
      <c r="Y7" t="s">
        <v>8</v>
      </c>
      <c r="Z7">
        <v>263</v>
      </c>
      <c r="AA7">
        <v>23.67</v>
      </c>
      <c r="AB7">
        <v>53.78</v>
      </c>
      <c r="AC7">
        <v>2</v>
      </c>
      <c r="AD7" t="s">
        <v>106</v>
      </c>
      <c r="AE7" t="s">
        <v>9</v>
      </c>
      <c r="AF7" t="s">
        <v>10</v>
      </c>
      <c r="AG7">
        <v>226</v>
      </c>
      <c r="AH7">
        <v>20.34</v>
      </c>
      <c r="AI7">
        <v>46.22</v>
      </c>
    </row>
    <row r="8" spans="1:35" x14ac:dyDescent="0.2">
      <c r="A8" t="s">
        <v>101</v>
      </c>
      <c r="B8" t="s">
        <v>102</v>
      </c>
      <c r="C8">
        <v>3</v>
      </c>
      <c r="D8" t="s">
        <v>109</v>
      </c>
      <c r="E8">
        <v>38</v>
      </c>
      <c r="F8" t="s">
        <v>17</v>
      </c>
      <c r="G8">
        <v>7</v>
      </c>
      <c r="H8">
        <v>1131</v>
      </c>
      <c r="I8">
        <v>484</v>
      </c>
      <c r="J8">
        <v>42.79</v>
      </c>
      <c r="K8">
        <v>647</v>
      </c>
      <c r="L8">
        <v>57.21</v>
      </c>
      <c r="M8">
        <v>50</v>
      </c>
      <c r="N8">
        <v>4.42</v>
      </c>
      <c r="O8">
        <v>7.73</v>
      </c>
      <c r="P8">
        <v>16</v>
      </c>
      <c r="Q8">
        <v>1.41</v>
      </c>
      <c r="R8">
        <v>2.4700000000000002</v>
      </c>
      <c r="S8">
        <v>581</v>
      </c>
      <c r="T8">
        <v>51.37</v>
      </c>
      <c r="U8">
        <v>89.8</v>
      </c>
      <c r="V8">
        <v>1</v>
      </c>
      <c r="W8" t="s">
        <v>105</v>
      </c>
      <c r="X8" t="s">
        <v>7</v>
      </c>
      <c r="Y8" t="s">
        <v>8</v>
      </c>
      <c r="Z8">
        <v>373</v>
      </c>
      <c r="AA8">
        <v>32.979999999999997</v>
      </c>
      <c r="AB8">
        <v>64.2</v>
      </c>
      <c r="AC8">
        <v>2</v>
      </c>
      <c r="AD8" t="s">
        <v>106</v>
      </c>
      <c r="AE8" t="s">
        <v>9</v>
      </c>
      <c r="AF8" t="s">
        <v>10</v>
      </c>
      <c r="AG8">
        <v>208</v>
      </c>
      <c r="AH8">
        <v>18.39</v>
      </c>
      <c r="AI8">
        <v>35.799999999999997</v>
      </c>
    </row>
    <row r="9" spans="1:35" x14ac:dyDescent="0.2">
      <c r="A9" t="s">
        <v>101</v>
      </c>
      <c r="B9" t="s">
        <v>102</v>
      </c>
      <c r="C9">
        <v>3</v>
      </c>
      <c r="D9" t="s">
        <v>109</v>
      </c>
      <c r="E9">
        <v>38</v>
      </c>
      <c r="F9" t="s">
        <v>17</v>
      </c>
      <c r="G9">
        <v>8</v>
      </c>
      <c r="H9">
        <v>1229</v>
      </c>
      <c r="I9">
        <v>514</v>
      </c>
      <c r="J9">
        <v>41.82</v>
      </c>
      <c r="K9">
        <v>715</v>
      </c>
      <c r="L9">
        <v>58.18</v>
      </c>
      <c r="M9">
        <v>46</v>
      </c>
      <c r="N9">
        <v>3.74</v>
      </c>
      <c r="O9">
        <v>6.43</v>
      </c>
      <c r="P9">
        <v>8</v>
      </c>
      <c r="Q9">
        <v>0.65</v>
      </c>
      <c r="R9">
        <v>1.1200000000000001</v>
      </c>
      <c r="S9">
        <v>661</v>
      </c>
      <c r="T9">
        <v>53.78</v>
      </c>
      <c r="U9">
        <v>92.45</v>
      </c>
      <c r="V9">
        <v>1</v>
      </c>
      <c r="W9" t="s">
        <v>105</v>
      </c>
      <c r="X9" t="s">
        <v>7</v>
      </c>
      <c r="Y9" t="s">
        <v>8</v>
      </c>
      <c r="Z9">
        <v>410</v>
      </c>
      <c r="AA9">
        <v>33.36</v>
      </c>
      <c r="AB9">
        <v>62.03</v>
      </c>
      <c r="AC9">
        <v>2</v>
      </c>
      <c r="AD9" t="s">
        <v>106</v>
      </c>
      <c r="AE9" t="s">
        <v>9</v>
      </c>
      <c r="AF9" t="s">
        <v>10</v>
      </c>
      <c r="AG9">
        <v>251</v>
      </c>
      <c r="AH9">
        <v>20.420000000000002</v>
      </c>
      <c r="AI9">
        <v>37.97</v>
      </c>
    </row>
    <row r="10" spans="1:35" x14ac:dyDescent="0.2">
      <c r="A10" t="s">
        <v>101</v>
      </c>
      <c r="B10" t="s">
        <v>102</v>
      </c>
      <c r="C10">
        <v>3</v>
      </c>
      <c r="D10" t="s">
        <v>109</v>
      </c>
      <c r="E10">
        <v>38</v>
      </c>
      <c r="F10" t="s">
        <v>17</v>
      </c>
      <c r="G10">
        <v>9</v>
      </c>
      <c r="H10">
        <v>1144</v>
      </c>
      <c r="I10">
        <v>559</v>
      </c>
      <c r="J10">
        <v>48.86</v>
      </c>
      <c r="K10">
        <v>585</v>
      </c>
      <c r="L10">
        <v>51.14</v>
      </c>
      <c r="M10">
        <v>27</v>
      </c>
      <c r="N10">
        <v>2.36</v>
      </c>
      <c r="O10">
        <v>4.62</v>
      </c>
      <c r="P10">
        <v>23</v>
      </c>
      <c r="Q10">
        <v>2.0099999999999998</v>
      </c>
      <c r="R10">
        <v>3.93</v>
      </c>
      <c r="S10">
        <v>535</v>
      </c>
      <c r="T10">
        <v>46.77</v>
      </c>
      <c r="U10">
        <v>91.45</v>
      </c>
      <c r="V10">
        <v>1</v>
      </c>
      <c r="W10" t="s">
        <v>105</v>
      </c>
      <c r="X10" t="s">
        <v>7</v>
      </c>
      <c r="Y10" t="s">
        <v>8</v>
      </c>
      <c r="Z10">
        <v>307</v>
      </c>
      <c r="AA10">
        <v>26.84</v>
      </c>
      <c r="AB10">
        <v>57.38</v>
      </c>
      <c r="AC10">
        <v>2</v>
      </c>
      <c r="AD10" t="s">
        <v>106</v>
      </c>
      <c r="AE10" t="s">
        <v>9</v>
      </c>
      <c r="AF10" t="s">
        <v>10</v>
      </c>
      <c r="AG10">
        <v>228</v>
      </c>
      <c r="AH10">
        <v>19.93</v>
      </c>
      <c r="AI10">
        <v>42.62</v>
      </c>
    </row>
    <row r="11" spans="1:35" x14ac:dyDescent="0.2">
      <c r="A11" t="s">
        <v>101</v>
      </c>
      <c r="B11" t="s">
        <v>102</v>
      </c>
      <c r="C11">
        <v>3</v>
      </c>
      <c r="D11" t="s">
        <v>109</v>
      </c>
      <c r="E11">
        <v>38</v>
      </c>
      <c r="F11" t="s">
        <v>17</v>
      </c>
      <c r="G11">
        <v>10</v>
      </c>
      <c r="H11">
        <v>1236</v>
      </c>
      <c r="I11">
        <v>623</v>
      </c>
      <c r="J11">
        <v>50.4</v>
      </c>
      <c r="K11">
        <v>613</v>
      </c>
      <c r="L11">
        <v>49.6</v>
      </c>
      <c r="M11">
        <v>29</v>
      </c>
      <c r="N11">
        <v>2.35</v>
      </c>
      <c r="O11">
        <v>4.7300000000000004</v>
      </c>
      <c r="P11">
        <v>20</v>
      </c>
      <c r="Q11">
        <v>1.62</v>
      </c>
      <c r="R11">
        <v>3.26</v>
      </c>
      <c r="S11">
        <v>564</v>
      </c>
      <c r="T11">
        <v>45.63</v>
      </c>
      <c r="U11">
        <v>92.01</v>
      </c>
      <c r="V11">
        <v>1</v>
      </c>
      <c r="W11" t="s">
        <v>105</v>
      </c>
      <c r="X11" t="s">
        <v>7</v>
      </c>
      <c r="Y11" t="s">
        <v>8</v>
      </c>
      <c r="Z11">
        <v>339</v>
      </c>
      <c r="AA11">
        <v>27.43</v>
      </c>
      <c r="AB11">
        <v>60.11</v>
      </c>
      <c r="AC11">
        <v>2</v>
      </c>
      <c r="AD11" t="s">
        <v>106</v>
      </c>
      <c r="AE11" t="s">
        <v>9</v>
      </c>
      <c r="AF11" t="s">
        <v>10</v>
      </c>
      <c r="AG11">
        <v>225</v>
      </c>
      <c r="AH11">
        <v>18.2</v>
      </c>
      <c r="AI11">
        <v>39.89</v>
      </c>
    </row>
    <row r="12" spans="1:35" x14ac:dyDescent="0.2">
      <c r="A12" t="s">
        <v>101</v>
      </c>
      <c r="B12" t="s">
        <v>102</v>
      </c>
      <c r="C12">
        <v>3</v>
      </c>
      <c r="D12" t="s">
        <v>109</v>
      </c>
      <c r="E12">
        <v>38</v>
      </c>
      <c r="F12" t="s">
        <v>17</v>
      </c>
      <c r="G12">
        <v>11</v>
      </c>
      <c r="H12">
        <v>1252</v>
      </c>
      <c r="I12">
        <v>554</v>
      </c>
      <c r="J12">
        <v>44.25</v>
      </c>
      <c r="K12">
        <v>698</v>
      </c>
      <c r="L12">
        <v>55.75</v>
      </c>
      <c r="M12">
        <v>30</v>
      </c>
      <c r="N12">
        <v>2.4</v>
      </c>
      <c r="O12">
        <v>4.3</v>
      </c>
      <c r="P12">
        <v>12</v>
      </c>
      <c r="Q12">
        <v>0.96</v>
      </c>
      <c r="R12">
        <v>1.72</v>
      </c>
      <c r="S12">
        <v>656</v>
      </c>
      <c r="T12">
        <v>52.4</v>
      </c>
      <c r="U12">
        <v>93.98</v>
      </c>
      <c r="V12">
        <v>1</v>
      </c>
      <c r="W12" t="s">
        <v>105</v>
      </c>
      <c r="X12" t="s">
        <v>7</v>
      </c>
      <c r="Y12" t="s">
        <v>8</v>
      </c>
      <c r="Z12">
        <v>406</v>
      </c>
      <c r="AA12">
        <v>32.43</v>
      </c>
      <c r="AB12">
        <v>61.89</v>
      </c>
      <c r="AC12">
        <v>2</v>
      </c>
      <c r="AD12" t="s">
        <v>106</v>
      </c>
      <c r="AE12" t="s">
        <v>9</v>
      </c>
      <c r="AF12" t="s">
        <v>10</v>
      </c>
      <c r="AG12">
        <v>250</v>
      </c>
      <c r="AH12">
        <v>19.97</v>
      </c>
      <c r="AI12">
        <v>38.11</v>
      </c>
    </row>
    <row r="13" spans="1:35" x14ac:dyDescent="0.2">
      <c r="A13" t="s">
        <v>101</v>
      </c>
      <c r="B13" t="s">
        <v>102</v>
      </c>
      <c r="C13">
        <v>3</v>
      </c>
      <c r="D13" t="s">
        <v>109</v>
      </c>
      <c r="E13">
        <v>38</v>
      </c>
      <c r="F13" t="s">
        <v>17</v>
      </c>
      <c r="G13">
        <v>12</v>
      </c>
      <c r="H13">
        <v>1210</v>
      </c>
      <c r="I13">
        <v>602</v>
      </c>
      <c r="J13">
        <v>49.75</v>
      </c>
      <c r="K13">
        <v>608</v>
      </c>
      <c r="L13">
        <v>50.25</v>
      </c>
      <c r="M13">
        <v>25</v>
      </c>
      <c r="N13">
        <v>2.0699999999999998</v>
      </c>
      <c r="O13">
        <v>4.1100000000000003</v>
      </c>
      <c r="P13">
        <v>32</v>
      </c>
      <c r="Q13">
        <v>2.64</v>
      </c>
      <c r="R13">
        <v>5.26</v>
      </c>
      <c r="S13">
        <v>551</v>
      </c>
      <c r="T13">
        <v>45.54</v>
      </c>
      <c r="U13">
        <v>90.63</v>
      </c>
      <c r="V13">
        <v>1</v>
      </c>
      <c r="W13" t="s">
        <v>105</v>
      </c>
      <c r="X13" t="s">
        <v>7</v>
      </c>
      <c r="Y13" t="s">
        <v>8</v>
      </c>
      <c r="Z13">
        <v>317</v>
      </c>
      <c r="AA13">
        <v>26.2</v>
      </c>
      <c r="AB13">
        <v>57.53</v>
      </c>
      <c r="AC13">
        <v>2</v>
      </c>
      <c r="AD13" t="s">
        <v>106</v>
      </c>
      <c r="AE13" t="s">
        <v>9</v>
      </c>
      <c r="AF13" t="s">
        <v>10</v>
      </c>
      <c r="AG13">
        <v>234</v>
      </c>
      <c r="AH13">
        <v>19.34</v>
      </c>
      <c r="AI13">
        <v>42.47</v>
      </c>
    </row>
    <row r="14" spans="1:35" x14ac:dyDescent="0.2">
      <c r="A14" t="s">
        <v>101</v>
      </c>
      <c r="B14" t="s">
        <v>102</v>
      </c>
      <c r="C14">
        <v>3</v>
      </c>
      <c r="D14" t="s">
        <v>109</v>
      </c>
      <c r="E14">
        <v>38</v>
      </c>
      <c r="F14" t="s">
        <v>17</v>
      </c>
      <c r="G14">
        <v>13</v>
      </c>
      <c r="H14">
        <v>1240</v>
      </c>
      <c r="I14">
        <v>560</v>
      </c>
      <c r="J14">
        <v>45.16</v>
      </c>
      <c r="K14">
        <v>680</v>
      </c>
      <c r="L14">
        <v>54.84</v>
      </c>
      <c r="M14">
        <v>40</v>
      </c>
      <c r="N14">
        <v>3.23</v>
      </c>
      <c r="O14">
        <v>5.88</v>
      </c>
      <c r="P14">
        <v>23</v>
      </c>
      <c r="Q14">
        <v>1.85</v>
      </c>
      <c r="R14">
        <v>3.38</v>
      </c>
      <c r="S14">
        <v>617</v>
      </c>
      <c r="T14">
        <v>49.76</v>
      </c>
      <c r="U14">
        <v>90.74</v>
      </c>
      <c r="V14">
        <v>1</v>
      </c>
      <c r="W14" t="s">
        <v>105</v>
      </c>
      <c r="X14" t="s">
        <v>7</v>
      </c>
      <c r="Y14" t="s">
        <v>8</v>
      </c>
      <c r="Z14">
        <v>382</v>
      </c>
      <c r="AA14">
        <v>30.81</v>
      </c>
      <c r="AB14">
        <v>61.91</v>
      </c>
      <c r="AC14">
        <v>2</v>
      </c>
      <c r="AD14" t="s">
        <v>106</v>
      </c>
      <c r="AE14" t="s">
        <v>9</v>
      </c>
      <c r="AF14" t="s">
        <v>10</v>
      </c>
      <c r="AG14">
        <v>235</v>
      </c>
      <c r="AH14">
        <v>18.95</v>
      </c>
      <c r="AI14">
        <v>38.090000000000003</v>
      </c>
    </row>
    <row r="15" spans="1:35" x14ac:dyDescent="0.2">
      <c r="A15" t="s">
        <v>101</v>
      </c>
      <c r="B15" t="s">
        <v>102</v>
      </c>
      <c r="C15">
        <v>3</v>
      </c>
      <c r="D15" t="s">
        <v>109</v>
      </c>
      <c r="E15">
        <v>38</v>
      </c>
      <c r="F15" t="s">
        <v>17</v>
      </c>
      <c r="G15">
        <v>14</v>
      </c>
      <c r="H15">
        <v>1304</v>
      </c>
      <c r="I15">
        <v>594</v>
      </c>
      <c r="J15">
        <v>45.55</v>
      </c>
      <c r="K15">
        <v>710</v>
      </c>
      <c r="L15">
        <v>54.45</v>
      </c>
      <c r="M15">
        <v>44</v>
      </c>
      <c r="N15">
        <v>3.37</v>
      </c>
      <c r="O15">
        <v>6.2</v>
      </c>
      <c r="P15">
        <v>17</v>
      </c>
      <c r="Q15">
        <v>1.3</v>
      </c>
      <c r="R15">
        <v>2.39</v>
      </c>
      <c r="S15">
        <v>649</v>
      </c>
      <c r="T15">
        <v>49.77</v>
      </c>
      <c r="U15">
        <v>91.41</v>
      </c>
      <c r="V15">
        <v>1</v>
      </c>
      <c r="W15" t="s">
        <v>105</v>
      </c>
      <c r="X15" t="s">
        <v>7</v>
      </c>
      <c r="Y15" t="s">
        <v>8</v>
      </c>
      <c r="Z15">
        <v>365</v>
      </c>
      <c r="AA15">
        <v>27.99</v>
      </c>
      <c r="AB15">
        <v>56.24</v>
      </c>
      <c r="AC15">
        <v>2</v>
      </c>
      <c r="AD15" t="s">
        <v>106</v>
      </c>
      <c r="AE15" t="s">
        <v>9</v>
      </c>
      <c r="AF15" t="s">
        <v>10</v>
      </c>
      <c r="AG15">
        <v>284</v>
      </c>
      <c r="AH15">
        <v>21.78</v>
      </c>
      <c r="AI15">
        <v>43.76</v>
      </c>
    </row>
    <row r="16" spans="1:35" x14ac:dyDescent="0.2">
      <c r="A16" t="s">
        <v>101</v>
      </c>
      <c r="B16" t="s">
        <v>102</v>
      </c>
      <c r="C16">
        <v>3</v>
      </c>
      <c r="D16" t="s">
        <v>109</v>
      </c>
      <c r="E16">
        <v>38</v>
      </c>
      <c r="F16" t="s">
        <v>17</v>
      </c>
      <c r="G16">
        <v>15</v>
      </c>
      <c r="H16">
        <v>1168</v>
      </c>
      <c r="I16">
        <v>536</v>
      </c>
      <c r="J16">
        <v>45.89</v>
      </c>
      <c r="K16">
        <v>632</v>
      </c>
      <c r="L16">
        <v>54.11</v>
      </c>
      <c r="M16">
        <v>39</v>
      </c>
      <c r="N16">
        <v>3.34</v>
      </c>
      <c r="O16">
        <v>6.17</v>
      </c>
      <c r="P16">
        <v>9</v>
      </c>
      <c r="Q16">
        <v>0.77</v>
      </c>
      <c r="R16">
        <v>1.42</v>
      </c>
      <c r="S16">
        <v>584</v>
      </c>
      <c r="T16">
        <v>50</v>
      </c>
      <c r="U16">
        <v>92.41</v>
      </c>
      <c r="V16">
        <v>1</v>
      </c>
      <c r="W16" t="s">
        <v>105</v>
      </c>
      <c r="X16" t="s">
        <v>7</v>
      </c>
      <c r="Y16" t="s">
        <v>8</v>
      </c>
      <c r="Z16">
        <v>379</v>
      </c>
      <c r="AA16">
        <v>32.450000000000003</v>
      </c>
      <c r="AB16">
        <v>64.900000000000006</v>
      </c>
      <c r="AC16">
        <v>2</v>
      </c>
      <c r="AD16" t="s">
        <v>106</v>
      </c>
      <c r="AE16" t="s">
        <v>9</v>
      </c>
      <c r="AF16" t="s">
        <v>10</v>
      </c>
      <c r="AG16">
        <v>205</v>
      </c>
      <c r="AH16">
        <v>17.55</v>
      </c>
      <c r="AI16">
        <v>35.1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24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38">
        <v>1</v>
      </c>
      <c r="B5" s="39" t="s">
        <v>37</v>
      </c>
      <c r="C5" s="42" t="s">
        <v>18</v>
      </c>
      <c r="D5" s="43"/>
      <c r="E5" s="44">
        <f>SUM(E6:E11)</f>
        <v>7593</v>
      </c>
      <c r="F5" s="45">
        <f t="shared" ref="F5:K5" si="0">SUM(F6:F11)</f>
        <v>3900</v>
      </c>
      <c r="G5" s="45">
        <f t="shared" si="0"/>
        <v>3693</v>
      </c>
      <c r="H5" s="46">
        <f t="shared" ref="H5:H11" si="1">G5/E5</f>
        <v>0.4863690241011458</v>
      </c>
      <c r="I5" s="45">
        <f>SUM(I6:I11)</f>
        <v>206</v>
      </c>
      <c r="J5" s="47">
        <f t="shared" ref="J5:J11" si="2">I5/E5</f>
        <v>2.7130251547477939E-2</v>
      </c>
      <c r="K5" s="45">
        <f t="shared" si="0"/>
        <v>83</v>
      </c>
      <c r="L5" s="48">
        <f>SUM(L6:L11)</f>
        <v>3404</v>
      </c>
      <c r="M5" s="42">
        <f>SUM(M6:M11)</f>
        <v>1915</v>
      </c>
      <c r="N5" s="59">
        <f>M5/$L5</f>
        <v>0.56257344300822565</v>
      </c>
      <c r="O5" s="42">
        <f>SUM(O6:O11)</f>
        <v>1489</v>
      </c>
      <c r="P5" s="59">
        <f>O5/$L5</f>
        <v>0.43742655699177441</v>
      </c>
      <c r="Q5" s="35">
        <f t="shared" ref="Q5:Q11" si="3">IF(AND(NOT(ISBLANK($L5)),NOT(ISBLANK($D5))),$E5,0)</f>
        <v>0</v>
      </c>
    </row>
    <row r="6" spans="1:17" s="9" customFormat="1" ht="15" x14ac:dyDescent="0.25">
      <c r="B6" s="10"/>
      <c r="C6" s="49" t="s">
        <v>11</v>
      </c>
      <c r="D6" s="50">
        <v>1</v>
      </c>
      <c r="E6" s="51">
        <f>IMPORT1!H2</f>
        <v>1167</v>
      </c>
      <c r="F6" s="51">
        <f>IMPORT1!I2</f>
        <v>577</v>
      </c>
      <c r="G6" s="51">
        <f>IMPORT1!K2</f>
        <v>590</v>
      </c>
      <c r="H6" s="52">
        <f t="shared" si="1"/>
        <v>0.50556983718937443</v>
      </c>
      <c r="I6" s="51">
        <f>IMPORT1!M2</f>
        <v>37</v>
      </c>
      <c r="J6" s="52">
        <f t="shared" si="2"/>
        <v>3.1705227077977724E-2</v>
      </c>
      <c r="K6" s="51">
        <f>IMPORT1!P2</f>
        <v>15</v>
      </c>
      <c r="L6" s="53">
        <f>IMPORT1!S2</f>
        <v>538</v>
      </c>
      <c r="M6" s="49">
        <f>IMPORT1!Z2</f>
        <v>332</v>
      </c>
      <c r="N6" s="58">
        <f t="shared" ref="N6:N11" si="4">M6/L6</f>
        <v>0.61710037174721188</v>
      </c>
      <c r="O6" s="49">
        <f>IMPORT1!AG2</f>
        <v>206</v>
      </c>
      <c r="P6" s="58">
        <f t="shared" ref="P6:P11" si="5">O6/L6</f>
        <v>0.38289962825278812</v>
      </c>
      <c r="Q6" s="9">
        <f t="shared" si="3"/>
        <v>1167</v>
      </c>
    </row>
    <row r="7" spans="1:17" s="9" customFormat="1" ht="15" x14ac:dyDescent="0.25">
      <c r="B7" s="10"/>
      <c r="C7" s="49" t="s">
        <v>11</v>
      </c>
      <c r="D7" s="50">
        <v>2</v>
      </c>
      <c r="E7" s="51">
        <f>IMPORT1!H3</f>
        <v>1408</v>
      </c>
      <c r="F7" s="51">
        <f>IMPORT1!I3</f>
        <v>684</v>
      </c>
      <c r="G7" s="51">
        <f>IMPORT1!K3</f>
        <v>724</v>
      </c>
      <c r="H7" s="52">
        <f t="shared" si="1"/>
        <v>0.51420454545454541</v>
      </c>
      <c r="I7" s="51">
        <f>IMPORT1!M3</f>
        <v>45</v>
      </c>
      <c r="J7" s="52">
        <f t="shared" si="2"/>
        <v>3.1960227272727272E-2</v>
      </c>
      <c r="K7" s="51">
        <f>IMPORT1!P3</f>
        <v>19</v>
      </c>
      <c r="L7" s="53">
        <f>IMPORT1!S3</f>
        <v>660</v>
      </c>
      <c r="M7" s="49">
        <f>IMPORT1!Z3</f>
        <v>363</v>
      </c>
      <c r="N7" s="58">
        <f t="shared" si="4"/>
        <v>0.55000000000000004</v>
      </c>
      <c r="O7" s="49">
        <f>IMPORT1!AG3</f>
        <v>297</v>
      </c>
      <c r="P7" s="58">
        <f t="shared" si="5"/>
        <v>0.45</v>
      </c>
      <c r="Q7" s="9">
        <f t="shared" si="3"/>
        <v>1408</v>
      </c>
    </row>
    <row r="8" spans="1:17" s="9" customFormat="1" ht="15" x14ac:dyDescent="0.25">
      <c r="B8" s="10"/>
      <c r="C8" s="49" t="s">
        <v>11</v>
      </c>
      <c r="D8" s="50">
        <v>3</v>
      </c>
      <c r="E8" s="51">
        <f>IMPORT1!H4</f>
        <v>993</v>
      </c>
      <c r="F8" s="51">
        <f>IMPORT1!I4</f>
        <v>561</v>
      </c>
      <c r="G8" s="51">
        <f>IMPORT1!K4</f>
        <v>432</v>
      </c>
      <c r="H8" s="52">
        <f t="shared" si="1"/>
        <v>0.43504531722054379</v>
      </c>
      <c r="I8" s="51">
        <f>IMPORT1!M4</f>
        <v>12</v>
      </c>
      <c r="J8" s="52">
        <f t="shared" si="2"/>
        <v>1.2084592145015106E-2</v>
      </c>
      <c r="K8" s="51">
        <f>IMPORT1!P4</f>
        <v>11</v>
      </c>
      <c r="L8" s="53">
        <f>IMPORT1!S4</f>
        <v>409</v>
      </c>
      <c r="M8" s="49">
        <f>IMPORT1!Z4</f>
        <v>180</v>
      </c>
      <c r="N8" s="58">
        <f t="shared" si="4"/>
        <v>0.44009779951100242</v>
      </c>
      <c r="O8" s="49">
        <f>IMPORT1!AG4</f>
        <v>229</v>
      </c>
      <c r="P8" s="58">
        <f t="shared" si="5"/>
        <v>0.55990220048899753</v>
      </c>
      <c r="Q8" s="9">
        <f t="shared" si="3"/>
        <v>993</v>
      </c>
    </row>
    <row r="9" spans="1:17" s="9" customFormat="1" ht="15" x14ac:dyDescent="0.25">
      <c r="B9" s="10"/>
      <c r="C9" s="49" t="s">
        <v>11</v>
      </c>
      <c r="D9" s="50">
        <v>4</v>
      </c>
      <c r="E9" s="51">
        <f>IMPORT1!H5</f>
        <v>1103</v>
      </c>
      <c r="F9" s="51">
        <f>IMPORT1!I5</f>
        <v>492</v>
      </c>
      <c r="G9" s="51">
        <f>IMPORT1!K5</f>
        <v>611</v>
      </c>
      <c r="H9" s="52">
        <f t="shared" si="1"/>
        <v>0.55394378966455127</v>
      </c>
      <c r="I9" s="51">
        <f>IMPORT1!M5</f>
        <v>37</v>
      </c>
      <c r="J9" s="52">
        <f t="shared" si="2"/>
        <v>3.3544877606527655E-2</v>
      </c>
      <c r="K9" s="51">
        <f>IMPORT1!P5</f>
        <v>11</v>
      </c>
      <c r="L9" s="53">
        <f>IMPORT1!S5</f>
        <v>563</v>
      </c>
      <c r="M9" s="49">
        <f>IMPORT1!Z5</f>
        <v>341</v>
      </c>
      <c r="N9" s="58">
        <f t="shared" si="4"/>
        <v>0.60568383658969804</v>
      </c>
      <c r="O9" s="49">
        <f>IMPORT1!AG5</f>
        <v>222</v>
      </c>
      <c r="P9" s="58">
        <f t="shared" si="5"/>
        <v>0.39431616341030196</v>
      </c>
      <c r="Q9" s="9">
        <f t="shared" si="3"/>
        <v>1103</v>
      </c>
    </row>
    <row r="10" spans="1:17" s="9" customFormat="1" ht="15" x14ac:dyDescent="0.25">
      <c r="B10" s="10"/>
      <c r="C10" s="49" t="s">
        <v>11</v>
      </c>
      <c r="D10" s="50">
        <v>5</v>
      </c>
      <c r="E10" s="51">
        <f>IMPORT1!H6</f>
        <v>1690</v>
      </c>
      <c r="F10" s="51">
        <f>IMPORT1!I6</f>
        <v>963</v>
      </c>
      <c r="G10" s="51">
        <f>IMPORT1!K6</f>
        <v>727</v>
      </c>
      <c r="H10" s="52">
        <f t="shared" si="1"/>
        <v>0.4301775147928994</v>
      </c>
      <c r="I10" s="51">
        <f>IMPORT1!M6</f>
        <v>42</v>
      </c>
      <c r="J10" s="52">
        <f t="shared" si="2"/>
        <v>2.4852071005917159E-2</v>
      </c>
      <c r="K10" s="51">
        <f>IMPORT1!P6</f>
        <v>16</v>
      </c>
      <c r="L10" s="53">
        <f>IMPORT1!S6</f>
        <v>669</v>
      </c>
      <c r="M10" s="49">
        <f>IMPORT1!Z6</f>
        <v>376</v>
      </c>
      <c r="N10" s="58">
        <f t="shared" si="4"/>
        <v>0.56203288490284009</v>
      </c>
      <c r="O10" s="49">
        <f>IMPORT1!AG6</f>
        <v>293</v>
      </c>
      <c r="P10" s="58">
        <f t="shared" si="5"/>
        <v>0.43796711509715996</v>
      </c>
      <c r="Q10" s="9">
        <f t="shared" si="3"/>
        <v>1690</v>
      </c>
    </row>
    <row r="11" spans="1:17" s="9" customFormat="1" ht="15.75" thickBot="1" x14ac:dyDescent="0.3">
      <c r="B11" s="10"/>
      <c r="C11" s="54" t="s">
        <v>11</v>
      </c>
      <c r="D11" s="55">
        <v>6</v>
      </c>
      <c r="E11" s="56">
        <f>IMPORT1!H7</f>
        <v>1232</v>
      </c>
      <c r="F11" s="56">
        <f>IMPORT1!I7</f>
        <v>623</v>
      </c>
      <c r="G11" s="56">
        <f>IMPORT1!K7</f>
        <v>609</v>
      </c>
      <c r="H11" s="69">
        <f t="shared" si="1"/>
        <v>0.49431818181818182</v>
      </c>
      <c r="I11" s="56">
        <f>IMPORT1!M7</f>
        <v>33</v>
      </c>
      <c r="J11" s="69">
        <f t="shared" si="2"/>
        <v>2.6785714285714284E-2</v>
      </c>
      <c r="K11" s="56">
        <f>IMPORT1!P7</f>
        <v>11</v>
      </c>
      <c r="L11" s="57">
        <f>IMPORT1!S7</f>
        <v>565</v>
      </c>
      <c r="M11" s="54">
        <f>IMPORT1!Z7</f>
        <v>323</v>
      </c>
      <c r="N11" s="62">
        <f t="shared" si="4"/>
        <v>0.57168141592920352</v>
      </c>
      <c r="O11" s="54">
        <f>IMPORT1!AG7</f>
        <v>242</v>
      </c>
      <c r="P11" s="62">
        <f t="shared" si="5"/>
        <v>0.42831858407079648</v>
      </c>
      <c r="Q11" s="9">
        <f t="shared" si="3"/>
        <v>1232</v>
      </c>
    </row>
    <row r="12" spans="1:17" ht="13.5" thickBot="1" x14ac:dyDescent="0.25"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>
        <f>SUM(Q5:Q11)</f>
        <v>7593</v>
      </c>
    </row>
    <row r="13" spans="1:17" ht="13.5" thickBot="1" x14ac:dyDescent="0.25"/>
    <row r="14" spans="1:17" s="2" customFormat="1" x14ac:dyDescent="0.2">
      <c r="M14" s="13" t="str">
        <f>M3</f>
        <v>Emmanuel</v>
      </c>
      <c r="N14" s="14" t="str">
        <f>N3</f>
        <v>MACRON</v>
      </c>
      <c r="O14" s="13" t="str">
        <f>O3</f>
        <v>Marine</v>
      </c>
      <c r="P14" s="14" t="str">
        <f>P3</f>
        <v>LE PEN</v>
      </c>
    </row>
    <row r="15" spans="1:17" s="18" customFormat="1" ht="36.75" thickBot="1" x14ac:dyDescent="0.25">
      <c r="C15" s="15" t="s">
        <v>75</v>
      </c>
      <c r="D15" s="8" t="s">
        <v>76</v>
      </c>
      <c r="E15" s="15" t="s">
        <v>0</v>
      </c>
      <c r="F15" s="15" t="s">
        <v>77</v>
      </c>
      <c r="G15" s="15" t="s">
        <v>1</v>
      </c>
      <c r="H15" s="15" t="s">
        <v>36</v>
      </c>
      <c r="I15" s="15" t="s">
        <v>2</v>
      </c>
      <c r="J15" s="15" t="s">
        <v>28</v>
      </c>
      <c r="K15" s="15" t="s">
        <v>3</v>
      </c>
      <c r="L15" s="15" t="s">
        <v>4</v>
      </c>
      <c r="M15" s="16" t="s">
        <v>5</v>
      </c>
      <c r="N15" s="17" t="s">
        <v>6</v>
      </c>
      <c r="O15" s="16" t="s">
        <v>5</v>
      </c>
      <c r="P15" s="17" t="s">
        <v>6</v>
      </c>
    </row>
    <row r="16" spans="1:17" s="27" customFormat="1" ht="25.5" customHeight="1" thickBot="1" x14ac:dyDescent="0.25">
      <c r="C16" s="19" t="s">
        <v>18</v>
      </c>
      <c r="D16" s="20">
        <f>COUNTA(D5:D11)</f>
        <v>6</v>
      </c>
      <c r="E16" s="20">
        <f t="shared" ref="E16:P16" si="6">E5</f>
        <v>7593</v>
      </c>
      <c r="F16" s="20">
        <f t="shared" si="6"/>
        <v>3900</v>
      </c>
      <c r="G16" s="20">
        <f t="shared" si="6"/>
        <v>3693</v>
      </c>
      <c r="H16" s="21">
        <f t="shared" si="6"/>
        <v>0.4863690241011458</v>
      </c>
      <c r="I16" s="22">
        <f t="shared" si="6"/>
        <v>206</v>
      </c>
      <c r="J16" s="21">
        <f t="shared" si="6"/>
        <v>2.7130251547477939E-2</v>
      </c>
      <c r="K16" s="20">
        <f t="shared" si="6"/>
        <v>83</v>
      </c>
      <c r="L16" s="20">
        <f t="shared" si="6"/>
        <v>3404</v>
      </c>
      <c r="M16" s="23">
        <f t="shared" si="6"/>
        <v>1915</v>
      </c>
      <c r="N16" s="24">
        <f t="shared" si="6"/>
        <v>0.56257344300822565</v>
      </c>
      <c r="O16" s="25">
        <f t="shared" si="6"/>
        <v>1489</v>
      </c>
      <c r="P16" s="26">
        <f t="shared" si="6"/>
        <v>0.43742655699177441</v>
      </c>
    </row>
    <row r="18" spans="6:12" x14ac:dyDescent="0.2">
      <c r="F18" s="28" t="s">
        <v>78</v>
      </c>
      <c r="G18" s="29">
        <f>(236-COUNTBLANK(G5:G11))/236</f>
        <v>1</v>
      </c>
      <c r="I18" s="30"/>
      <c r="J18" s="30"/>
    </row>
    <row r="19" spans="6:12" x14ac:dyDescent="0.2">
      <c r="F19" s="28" t="s">
        <v>79</v>
      </c>
      <c r="G19" s="31">
        <f>Q12/E16</f>
        <v>1</v>
      </c>
      <c r="I19" s="32"/>
      <c r="J19" s="32"/>
    </row>
    <row r="20" spans="6:12" x14ac:dyDescent="0.2">
      <c r="I20" s="33"/>
      <c r="J20" s="33"/>
    </row>
    <row r="22" spans="6:12" x14ac:dyDescent="0.2">
      <c r="K22" s="30"/>
      <c r="L22" s="30"/>
    </row>
    <row r="23" spans="6:12" x14ac:dyDescent="0.2">
      <c r="K23" s="32"/>
      <c r="L23" s="32"/>
    </row>
    <row r="24" spans="6:12" x14ac:dyDescent="0.2">
      <c r="K24" s="34"/>
      <c r="L24" s="34"/>
    </row>
  </sheetData>
  <pageMargins left="0.7" right="0.7" top="0.75" bottom="0.75" header="0.3" footer="0.3"/>
  <pageSetup paperSize="9" scale="5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Q33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38">
        <v>3</v>
      </c>
      <c r="B5" s="39" t="s">
        <v>37</v>
      </c>
      <c r="C5" s="42" t="s">
        <v>26</v>
      </c>
      <c r="D5" s="43"/>
      <c r="E5" s="45">
        <f>SUM(E6:E20)</f>
        <v>17842</v>
      </c>
      <c r="F5" s="45">
        <f>SUM(F6:F20)</f>
        <v>8127</v>
      </c>
      <c r="G5" s="45">
        <f>SUM(G6:G20)</f>
        <v>9715</v>
      </c>
      <c r="H5" s="46">
        <f>G5/E5</f>
        <v>0.54450173747337738</v>
      </c>
      <c r="I5" s="72">
        <f>SUM(I6:I20)</f>
        <v>552</v>
      </c>
      <c r="J5" s="47">
        <f>I5/E5</f>
        <v>3.0938235623808989E-2</v>
      </c>
      <c r="K5" s="45">
        <f>SUM(K6:K20)</f>
        <v>261</v>
      </c>
      <c r="L5" s="48">
        <f>SUM(L6:L20)</f>
        <v>8902</v>
      </c>
      <c r="M5" s="42">
        <f>SUM(M6:M20)</f>
        <v>5437</v>
      </c>
      <c r="N5" s="59">
        <f>M5/$L5</f>
        <v>0.61076162660076383</v>
      </c>
      <c r="O5" s="42">
        <f>SUM(O6:O20)</f>
        <v>3465</v>
      </c>
      <c r="P5" s="59">
        <f>O5/$L5</f>
        <v>0.38923837339923612</v>
      </c>
      <c r="Q5" s="35">
        <f t="shared" ref="Q5:Q20" si="0">IF(AND(NOT(ISBLANK($L5)),NOT(ISBLANK($D5))),$E5,0)</f>
        <v>0</v>
      </c>
    </row>
    <row r="6" spans="1:17" s="9" customFormat="1" ht="21" x14ac:dyDescent="0.55000000000000004">
      <c r="B6" s="10"/>
      <c r="C6" s="49" t="s">
        <v>17</v>
      </c>
      <c r="D6" s="50">
        <v>1</v>
      </c>
      <c r="E6" s="51">
        <f>IMPORT10!H2</f>
        <v>1195</v>
      </c>
      <c r="F6" s="51">
        <f>IMPORT10!I2</f>
        <v>524</v>
      </c>
      <c r="G6" s="51">
        <f>IMPORT10!K2</f>
        <v>671</v>
      </c>
      <c r="H6" s="36">
        <f>G6/E6</f>
        <v>0.56150627615062765</v>
      </c>
      <c r="I6" s="51">
        <f>IMPORT10!M2</f>
        <v>30</v>
      </c>
      <c r="J6" s="36">
        <f>I6/E6</f>
        <v>2.5104602510460251E-2</v>
      </c>
      <c r="K6" s="51">
        <f>IMPORT10!P2</f>
        <v>16</v>
      </c>
      <c r="L6" s="53">
        <f>IMPORT10!S2</f>
        <v>625</v>
      </c>
      <c r="M6" s="49">
        <f>IMPORT10!Z2</f>
        <v>378</v>
      </c>
      <c r="N6" s="58">
        <f>M6/L6</f>
        <v>0.6048</v>
      </c>
      <c r="O6" s="49">
        <f>IMPORT10!AG2</f>
        <v>247</v>
      </c>
      <c r="P6" s="58">
        <f>O6/L6</f>
        <v>0.3952</v>
      </c>
      <c r="Q6" s="9">
        <f t="shared" si="0"/>
        <v>1195</v>
      </c>
    </row>
    <row r="7" spans="1:17" s="9" customFormat="1" ht="21" x14ac:dyDescent="0.55000000000000004">
      <c r="B7" s="10"/>
      <c r="C7" s="49" t="s">
        <v>17</v>
      </c>
      <c r="D7" s="50">
        <v>2</v>
      </c>
      <c r="E7" s="51">
        <f>IMPORT10!H3</f>
        <v>1054</v>
      </c>
      <c r="F7" s="51">
        <f>IMPORT10!I3</f>
        <v>561</v>
      </c>
      <c r="G7" s="51">
        <f>IMPORT10!K3</f>
        <v>493</v>
      </c>
      <c r="H7" s="36">
        <f t="shared" ref="H7:H20" si="1">G7/E7</f>
        <v>0.46774193548387094</v>
      </c>
      <c r="I7" s="51">
        <f>IMPORT10!M3</f>
        <v>17</v>
      </c>
      <c r="J7" s="36">
        <f t="shared" ref="J7:J20" si="2">I7/E7</f>
        <v>1.6129032258064516E-2</v>
      </c>
      <c r="K7" s="51">
        <f>IMPORT10!P3</f>
        <v>11</v>
      </c>
      <c r="L7" s="53">
        <f>IMPORT10!S3</f>
        <v>465</v>
      </c>
      <c r="M7" s="49">
        <f>IMPORT10!Z3</f>
        <v>257</v>
      </c>
      <c r="N7" s="58">
        <f t="shared" ref="N7:N20" si="3">M7/L7</f>
        <v>0.55268817204301079</v>
      </c>
      <c r="O7" s="49">
        <f>IMPORT10!AG3</f>
        <v>208</v>
      </c>
      <c r="P7" s="58">
        <f t="shared" ref="P7:P20" si="4">O7/L7</f>
        <v>0.44731182795698926</v>
      </c>
      <c r="Q7" s="9">
        <f t="shared" si="0"/>
        <v>1054</v>
      </c>
    </row>
    <row r="8" spans="1:17" s="9" customFormat="1" ht="21" x14ac:dyDescent="0.55000000000000004">
      <c r="B8" s="10"/>
      <c r="C8" s="49" t="s">
        <v>17</v>
      </c>
      <c r="D8" s="50">
        <v>3</v>
      </c>
      <c r="E8" s="51">
        <f>IMPORT10!H4</f>
        <v>1173</v>
      </c>
      <c r="F8" s="51">
        <f>IMPORT10!I4</f>
        <v>570</v>
      </c>
      <c r="G8" s="51">
        <f>IMPORT10!K4</f>
        <v>603</v>
      </c>
      <c r="H8" s="36">
        <f t="shared" si="1"/>
        <v>0.51406649616368283</v>
      </c>
      <c r="I8" s="51">
        <f>IMPORT10!M4</f>
        <v>27</v>
      </c>
      <c r="J8" s="36">
        <f t="shared" si="2"/>
        <v>2.3017902813299233E-2</v>
      </c>
      <c r="K8" s="51">
        <f>IMPORT10!P4</f>
        <v>17</v>
      </c>
      <c r="L8" s="53">
        <f>IMPORT10!S4</f>
        <v>559</v>
      </c>
      <c r="M8" s="49">
        <f>IMPORT10!Z4</f>
        <v>347</v>
      </c>
      <c r="N8" s="58">
        <f t="shared" si="3"/>
        <v>0.6207513416815742</v>
      </c>
      <c r="O8" s="49">
        <f>IMPORT10!AG4</f>
        <v>212</v>
      </c>
      <c r="P8" s="58">
        <f t="shared" si="4"/>
        <v>0.37924865831842575</v>
      </c>
      <c r="Q8" s="9">
        <f t="shared" si="0"/>
        <v>1173</v>
      </c>
    </row>
    <row r="9" spans="1:17" s="9" customFormat="1" ht="21" x14ac:dyDescent="0.55000000000000004">
      <c r="B9" s="10"/>
      <c r="C9" s="49" t="s">
        <v>17</v>
      </c>
      <c r="D9" s="50">
        <v>4</v>
      </c>
      <c r="E9" s="51">
        <f>IMPORT10!H5</f>
        <v>1078</v>
      </c>
      <c r="F9" s="51">
        <f>IMPORT10!I5</f>
        <v>406</v>
      </c>
      <c r="G9" s="51">
        <f>IMPORT10!K5</f>
        <v>672</v>
      </c>
      <c r="H9" s="36">
        <f t="shared" si="1"/>
        <v>0.62337662337662336</v>
      </c>
      <c r="I9" s="51">
        <f>IMPORT10!M5</f>
        <v>60</v>
      </c>
      <c r="J9" s="36">
        <f t="shared" si="2"/>
        <v>5.5658627087198514E-2</v>
      </c>
      <c r="K9" s="51">
        <f>IMPORT10!P5</f>
        <v>5</v>
      </c>
      <c r="L9" s="53">
        <f>IMPORT10!S5</f>
        <v>607</v>
      </c>
      <c r="M9" s="49">
        <f>IMPORT10!Z5</f>
        <v>422</v>
      </c>
      <c r="N9" s="58">
        <f t="shared" si="3"/>
        <v>0.69522240527182866</v>
      </c>
      <c r="O9" s="49">
        <f>IMPORT10!AG5</f>
        <v>185</v>
      </c>
      <c r="P9" s="58">
        <f t="shared" si="4"/>
        <v>0.30477759472817134</v>
      </c>
      <c r="Q9" s="9">
        <f t="shared" si="0"/>
        <v>1078</v>
      </c>
    </row>
    <row r="10" spans="1:17" s="9" customFormat="1" ht="21" x14ac:dyDescent="0.55000000000000004">
      <c r="B10" s="10"/>
      <c r="C10" s="49" t="s">
        <v>17</v>
      </c>
      <c r="D10" s="50">
        <v>5</v>
      </c>
      <c r="E10" s="51">
        <f>IMPORT10!H6</f>
        <v>1317</v>
      </c>
      <c r="F10" s="51">
        <f>IMPORT10!I6</f>
        <v>472</v>
      </c>
      <c r="G10" s="51">
        <f>IMPORT10!K6</f>
        <v>845</v>
      </c>
      <c r="H10" s="36">
        <f t="shared" si="1"/>
        <v>0.6416097190584662</v>
      </c>
      <c r="I10" s="51">
        <f>IMPORT10!M6</f>
        <v>63</v>
      </c>
      <c r="J10" s="36">
        <f t="shared" si="2"/>
        <v>4.7835990888382689E-2</v>
      </c>
      <c r="K10" s="51">
        <f>IMPORT10!P6</f>
        <v>23</v>
      </c>
      <c r="L10" s="53">
        <f>IMPORT10!S6</f>
        <v>759</v>
      </c>
      <c r="M10" s="49">
        <f>IMPORT10!Z6</f>
        <v>492</v>
      </c>
      <c r="N10" s="58">
        <f t="shared" si="3"/>
        <v>0.64822134387351782</v>
      </c>
      <c r="O10" s="49">
        <f>IMPORT10!AG6</f>
        <v>267</v>
      </c>
      <c r="P10" s="58">
        <f t="shared" si="4"/>
        <v>0.35177865612648224</v>
      </c>
      <c r="Q10" s="9">
        <f t="shared" si="0"/>
        <v>1317</v>
      </c>
    </row>
    <row r="11" spans="1:17" s="9" customFormat="1" ht="21" x14ac:dyDescent="0.55000000000000004">
      <c r="B11" s="10"/>
      <c r="C11" s="49" t="s">
        <v>17</v>
      </c>
      <c r="D11" s="50">
        <v>6</v>
      </c>
      <c r="E11" s="51">
        <f>IMPORT10!H7</f>
        <v>1111</v>
      </c>
      <c r="F11" s="51">
        <f>IMPORT10!I7</f>
        <v>568</v>
      </c>
      <c r="G11" s="51">
        <f>IMPORT10!K7</f>
        <v>543</v>
      </c>
      <c r="H11" s="36">
        <f t="shared" si="1"/>
        <v>0.48874887488748875</v>
      </c>
      <c r="I11" s="51">
        <f>IMPORT10!M7</f>
        <v>25</v>
      </c>
      <c r="J11" s="36">
        <f t="shared" si="2"/>
        <v>2.2502250225022502E-2</v>
      </c>
      <c r="K11" s="51">
        <f>IMPORT10!P7</f>
        <v>29</v>
      </c>
      <c r="L11" s="53">
        <f>IMPORT10!S7</f>
        <v>489</v>
      </c>
      <c r="M11" s="49">
        <f>IMPORT10!Z7</f>
        <v>263</v>
      </c>
      <c r="N11" s="58">
        <f t="shared" si="3"/>
        <v>0.53783231083844585</v>
      </c>
      <c r="O11" s="49">
        <f>IMPORT10!AG7</f>
        <v>226</v>
      </c>
      <c r="P11" s="58">
        <f t="shared" si="4"/>
        <v>0.46216768916155421</v>
      </c>
      <c r="Q11" s="9">
        <f t="shared" si="0"/>
        <v>1111</v>
      </c>
    </row>
    <row r="12" spans="1:17" s="9" customFormat="1" ht="21" x14ac:dyDescent="0.55000000000000004">
      <c r="B12" s="10"/>
      <c r="C12" s="49" t="s">
        <v>17</v>
      </c>
      <c r="D12" s="50">
        <v>7</v>
      </c>
      <c r="E12" s="51">
        <f>IMPORT10!H8</f>
        <v>1131</v>
      </c>
      <c r="F12" s="51">
        <f>IMPORT10!I8</f>
        <v>484</v>
      </c>
      <c r="G12" s="51">
        <f>IMPORT10!K8</f>
        <v>647</v>
      </c>
      <c r="H12" s="36">
        <f t="shared" si="1"/>
        <v>0.57206012378426174</v>
      </c>
      <c r="I12" s="51">
        <f>IMPORT10!M8</f>
        <v>50</v>
      </c>
      <c r="J12" s="36">
        <f t="shared" si="2"/>
        <v>4.4208664898320073E-2</v>
      </c>
      <c r="K12" s="51">
        <f>IMPORT10!P8</f>
        <v>16</v>
      </c>
      <c r="L12" s="53">
        <f>IMPORT10!S8</f>
        <v>581</v>
      </c>
      <c r="M12" s="49">
        <f>IMPORT10!Z8</f>
        <v>373</v>
      </c>
      <c r="N12" s="58">
        <f t="shared" si="3"/>
        <v>0.64199655765920827</v>
      </c>
      <c r="O12" s="49">
        <f>IMPORT10!AG8</f>
        <v>208</v>
      </c>
      <c r="P12" s="58">
        <f t="shared" si="4"/>
        <v>0.35800344234079173</v>
      </c>
      <c r="Q12" s="9">
        <f t="shared" si="0"/>
        <v>1131</v>
      </c>
    </row>
    <row r="13" spans="1:17" s="9" customFormat="1" ht="21" x14ac:dyDescent="0.55000000000000004">
      <c r="B13" s="10"/>
      <c r="C13" s="49" t="s">
        <v>17</v>
      </c>
      <c r="D13" s="50">
        <v>8</v>
      </c>
      <c r="E13" s="51">
        <f>IMPORT10!H9</f>
        <v>1229</v>
      </c>
      <c r="F13" s="51">
        <f>IMPORT10!I9</f>
        <v>514</v>
      </c>
      <c r="G13" s="51">
        <f>IMPORT10!K9</f>
        <v>715</v>
      </c>
      <c r="H13" s="36">
        <f t="shared" si="1"/>
        <v>0.58177379983726607</v>
      </c>
      <c r="I13" s="51">
        <f>IMPORT10!M9</f>
        <v>46</v>
      </c>
      <c r="J13" s="36">
        <f t="shared" si="2"/>
        <v>3.7428803905614323E-2</v>
      </c>
      <c r="K13" s="51">
        <f>IMPORT10!P9</f>
        <v>8</v>
      </c>
      <c r="L13" s="53">
        <f>IMPORT10!S9</f>
        <v>661</v>
      </c>
      <c r="M13" s="49">
        <f>IMPORT10!Z9</f>
        <v>410</v>
      </c>
      <c r="N13" s="58">
        <f t="shared" si="3"/>
        <v>0.6202723146747352</v>
      </c>
      <c r="O13" s="49">
        <f>IMPORT10!AG9</f>
        <v>251</v>
      </c>
      <c r="P13" s="58">
        <f t="shared" si="4"/>
        <v>0.37972768532526474</v>
      </c>
      <c r="Q13" s="9">
        <f t="shared" si="0"/>
        <v>1229</v>
      </c>
    </row>
    <row r="14" spans="1:17" s="9" customFormat="1" ht="21" x14ac:dyDescent="0.55000000000000004">
      <c r="B14" s="10"/>
      <c r="C14" s="49" t="s">
        <v>17</v>
      </c>
      <c r="D14" s="50">
        <v>9</v>
      </c>
      <c r="E14" s="51">
        <f>IMPORT10!H10</f>
        <v>1144</v>
      </c>
      <c r="F14" s="51">
        <f>IMPORT10!I10</f>
        <v>559</v>
      </c>
      <c r="G14" s="51">
        <f>IMPORT10!K10</f>
        <v>585</v>
      </c>
      <c r="H14" s="36">
        <f t="shared" si="1"/>
        <v>0.51136363636363635</v>
      </c>
      <c r="I14" s="51">
        <f>IMPORT10!M10</f>
        <v>27</v>
      </c>
      <c r="J14" s="36">
        <f t="shared" si="2"/>
        <v>2.36013986013986E-2</v>
      </c>
      <c r="K14" s="51">
        <f>IMPORT10!P10</f>
        <v>23</v>
      </c>
      <c r="L14" s="53">
        <f>IMPORT10!S10</f>
        <v>535</v>
      </c>
      <c r="M14" s="49">
        <f>IMPORT10!Z10</f>
        <v>307</v>
      </c>
      <c r="N14" s="58">
        <f t="shared" si="3"/>
        <v>0.57383177570093458</v>
      </c>
      <c r="O14" s="49">
        <f>IMPORT10!AG10</f>
        <v>228</v>
      </c>
      <c r="P14" s="58">
        <f t="shared" si="4"/>
        <v>0.42616822429906542</v>
      </c>
      <c r="Q14" s="9">
        <f t="shared" si="0"/>
        <v>1144</v>
      </c>
    </row>
    <row r="15" spans="1:17" s="9" customFormat="1" ht="21" x14ac:dyDescent="0.55000000000000004">
      <c r="B15" s="10"/>
      <c r="C15" s="49" t="s">
        <v>17</v>
      </c>
      <c r="D15" s="50">
        <v>10</v>
      </c>
      <c r="E15" s="51">
        <f>IMPORT10!H11</f>
        <v>1236</v>
      </c>
      <c r="F15" s="51">
        <f>IMPORT10!I11</f>
        <v>623</v>
      </c>
      <c r="G15" s="51">
        <f>IMPORT10!K11</f>
        <v>613</v>
      </c>
      <c r="H15" s="36">
        <f t="shared" si="1"/>
        <v>0.49595469255663432</v>
      </c>
      <c r="I15" s="51">
        <f>IMPORT10!M11</f>
        <v>29</v>
      </c>
      <c r="J15" s="36">
        <f t="shared" si="2"/>
        <v>2.3462783171521034E-2</v>
      </c>
      <c r="K15" s="51">
        <f>IMPORT10!P11</f>
        <v>20</v>
      </c>
      <c r="L15" s="53">
        <f>IMPORT10!S11</f>
        <v>564</v>
      </c>
      <c r="M15" s="49">
        <f>IMPORT10!Z11</f>
        <v>339</v>
      </c>
      <c r="N15" s="58">
        <f t="shared" si="3"/>
        <v>0.60106382978723405</v>
      </c>
      <c r="O15" s="49">
        <f>IMPORT10!AG11</f>
        <v>225</v>
      </c>
      <c r="P15" s="58">
        <f t="shared" si="4"/>
        <v>0.39893617021276595</v>
      </c>
      <c r="Q15" s="9">
        <f t="shared" si="0"/>
        <v>1236</v>
      </c>
    </row>
    <row r="16" spans="1:17" s="9" customFormat="1" ht="21" x14ac:dyDescent="0.55000000000000004">
      <c r="B16" s="10"/>
      <c r="C16" s="49" t="s">
        <v>17</v>
      </c>
      <c r="D16" s="50">
        <v>11</v>
      </c>
      <c r="E16" s="51">
        <f>IMPORT10!H12</f>
        <v>1252</v>
      </c>
      <c r="F16" s="51">
        <f>IMPORT10!I12</f>
        <v>554</v>
      </c>
      <c r="G16" s="51">
        <f>IMPORT10!K12</f>
        <v>698</v>
      </c>
      <c r="H16" s="36">
        <f t="shared" si="1"/>
        <v>0.55750798722044725</v>
      </c>
      <c r="I16" s="51">
        <f>IMPORT10!M12</f>
        <v>30</v>
      </c>
      <c r="J16" s="36">
        <f t="shared" si="2"/>
        <v>2.3961661341853034E-2</v>
      </c>
      <c r="K16" s="51">
        <f>IMPORT10!P12</f>
        <v>12</v>
      </c>
      <c r="L16" s="53">
        <f>IMPORT10!S12</f>
        <v>656</v>
      </c>
      <c r="M16" s="49">
        <f>IMPORT10!Z12</f>
        <v>406</v>
      </c>
      <c r="N16" s="58">
        <f t="shared" si="3"/>
        <v>0.61890243902439024</v>
      </c>
      <c r="O16" s="49">
        <f>IMPORT10!AG12</f>
        <v>250</v>
      </c>
      <c r="P16" s="58">
        <f t="shared" si="4"/>
        <v>0.38109756097560976</v>
      </c>
      <c r="Q16" s="9">
        <f t="shared" si="0"/>
        <v>1252</v>
      </c>
    </row>
    <row r="17" spans="2:17" s="9" customFormat="1" ht="21" x14ac:dyDescent="0.55000000000000004">
      <c r="B17" s="10"/>
      <c r="C17" s="49" t="s">
        <v>17</v>
      </c>
      <c r="D17" s="50">
        <v>12</v>
      </c>
      <c r="E17" s="51">
        <f>IMPORT10!H13</f>
        <v>1210</v>
      </c>
      <c r="F17" s="51">
        <f>IMPORT10!I13</f>
        <v>602</v>
      </c>
      <c r="G17" s="51">
        <f>IMPORT10!K13</f>
        <v>608</v>
      </c>
      <c r="H17" s="36">
        <f t="shared" si="1"/>
        <v>0.50247933884297524</v>
      </c>
      <c r="I17" s="51">
        <f>IMPORT10!M13</f>
        <v>25</v>
      </c>
      <c r="J17" s="36">
        <f t="shared" si="2"/>
        <v>2.0661157024793389E-2</v>
      </c>
      <c r="K17" s="51">
        <f>IMPORT10!P13</f>
        <v>32</v>
      </c>
      <c r="L17" s="53">
        <f>IMPORT10!S13</f>
        <v>551</v>
      </c>
      <c r="M17" s="49">
        <f>IMPORT10!Z13</f>
        <v>317</v>
      </c>
      <c r="N17" s="58">
        <f t="shared" si="3"/>
        <v>0.57531760435571688</v>
      </c>
      <c r="O17" s="49">
        <f>IMPORT10!AG13</f>
        <v>234</v>
      </c>
      <c r="P17" s="58">
        <f t="shared" si="4"/>
        <v>0.42468239564428312</v>
      </c>
      <c r="Q17" s="9">
        <f t="shared" si="0"/>
        <v>1210</v>
      </c>
    </row>
    <row r="18" spans="2:17" s="9" customFormat="1" ht="21" x14ac:dyDescent="0.55000000000000004">
      <c r="B18" s="10"/>
      <c r="C18" s="49" t="s">
        <v>17</v>
      </c>
      <c r="D18" s="50">
        <v>13</v>
      </c>
      <c r="E18" s="51">
        <f>IMPORT10!H14</f>
        <v>1240</v>
      </c>
      <c r="F18" s="51">
        <f>IMPORT10!I14</f>
        <v>560</v>
      </c>
      <c r="G18" s="51">
        <f>IMPORT10!K14</f>
        <v>680</v>
      </c>
      <c r="H18" s="36">
        <f t="shared" si="1"/>
        <v>0.54838709677419351</v>
      </c>
      <c r="I18" s="51">
        <f>IMPORT10!M14</f>
        <v>40</v>
      </c>
      <c r="J18" s="36">
        <f t="shared" si="2"/>
        <v>3.2258064516129031E-2</v>
      </c>
      <c r="K18" s="51">
        <f>IMPORT10!P14</f>
        <v>23</v>
      </c>
      <c r="L18" s="53">
        <f>IMPORT10!S14</f>
        <v>617</v>
      </c>
      <c r="M18" s="49">
        <f>IMPORT10!Z14</f>
        <v>382</v>
      </c>
      <c r="N18" s="58">
        <f t="shared" si="3"/>
        <v>0.61912479740680715</v>
      </c>
      <c r="O18" s="49">
        <f>IMPORT10!AG14</f>
        <v>235</v>
      </c>
      <c r="P18" s="58">
        <f t="shared" si="4"/>
        <v>0.38087520259319285</v>
      </c>
      <c r="Q18" s="9">
        <f t="shared" si="0"/>
        <v>1240</v>
      </c>
    </row>
    <row r="19" spans="2:17" s="9" customFormat="1" ht="21" x14ac:dyDescent="0.55000000000000004">
      <c r="B19" s="10"/>
      <c r="C19" s="49" t="s">
        <v>17</v>
      </c>
      <c r="D19" s="50">
        <v>14</v>
      </c>
      <c r="E19" s="51">
        <f>IMPORT10!H15</f>
        <v>1304</v>
      </c>
      <c r="F19" s="51">
        <f>IMPORT10!I15</f>
        <v>594</v>
      </c>
      <c r="G19" s="51">
        <f>IMPORT10!K15</f>
        <v>710</v>
      </c>
      <c r="H19" s="36">
        <f t="shared" si="1"/>
        <v>0.54447852760736193</v>
      </c>
      <c r="I19" s="51">
        <f>IMPORT10!M15</f>
        <v>44</v>
      </c>
      <c r="J19" s="36">
        <f t="shared" si="2"/>
        <v>3.3742331288343558E-2</v>
      </c>
      <c r="K19" s="51">
        <f>IMPORT10!P15</f>
        <v>17</v>
      </c>
      <c r="L19" s="53">
        <f>IMPORT10!S15</f>
        <v>649</v>
      </c>
      <c r="M19" s="49">
        <f>IMPORT10!Z15</f>
        <v>365</v>
      </c>
      <c r="N19" s="58">
        <f t="shared" si="3"/>
        <v>0.56240369799691836</v>
      </c>
      <c r="O19" s="49">
        <f>IMPORT10!AG15</f>
        <v>284</v>
      </c>
      <c r="P19" s="58">
        <f t="shared" si="4"/>
        <v>0.43759630200308164</v>
      </c>
      <c r="Q19" s="9">
        <f t="shared" si="0"/>
        <v>1304</v>
      </c>
    </row>
    <row r="20" spans="2:17" s="9" customFormat="1" ht="21.75" thickBot="1" x14ac:dyDescent="0.6">
      <c r="B20" s="10"/>
      <c r="C20" s="54" t="s">
        <v>17</v>
      </c>
      <c r="D20" s="55">
        <v>15</v>
      </c>
      <c r="E20" s="56">
        <f>IMPORT10!H16</f>
        <v>1168</v>
      </c>
      <c r="F20" s="56">
        <f>IMPORT10!I16</f>
        <v>536</v>
      </c>
      <c r="G20" s="56">
        <f>IMPORT10!K16</f>
        <v>632</v>
      </c>
      <c r="H20" s="61">
        <f t="shared" si="1"/>
        <v>0.54109589041095896</v>
      </c>
      <c r="I20" s="56">
        <f>IMPORT10!M16</f>
        <v>39</v>
      </c>
      <c r="J20" s="61">
        <f t="shared" si="2"/>
        <v>3.3390410958904111E-2</v>
      </c>
      <c r="K20" s="56">
        <f>IMPORT10!P16</f>
        <v>9</v>
      </c>
      <c r="L20" s="57">
        <f>IMPORT10!S16</f>
        <v>584</v>
      </c>
      <c r="M20" s="54">
        <f>IMPORT10!Z16</f>
        <v>379</v>
      </c>
      <c r="N20" s="62">
        <f t="shared" si="3"/>
        <v>0.64897260273972601</v>
      </c>
      <c r="O20" s="54">
        <f>IMPORT10!AG16</f>
        <v>205</v>
      </c>
      <c r="P20" s="62">
        <f t="shared" si="4"/>
        <v>0.35102739726027399</v>
      </c>
      <c r="Q20" s="9">
        <f t="shared" si="0"/>
        <v>1168</v>
      </c>
    </row>
    <row r="21" spans="2:17" ht="13.5" thickBot="1" x14ac:dyDescent="0.25">
      <c r="C21" s="11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>
        <f>SUM(Q5:Q20)</f>
        <v>17842</v>
      </c>
    </row>
    <row r="22" spans="2:17" ht="13.5" thickBot="1" x14ac:dyDescent="0.25"/>
    <row r="23" spans="2:17" s="2" customFormat="1" x14ac:dyDescent="0.2">
      <c r="M23" s="13" t="str">
        <f>M3</f>
        <v>Emmanuel</v>
      </c>
      <c r="N23" s="14" t="str">
        <f>N3</f>
        <v>MACRON</v>
      </c>
      <c r="O23" s="13" t="str">
        <f>O3</f>
        <v>Marine</v>
      </c>
      <c r="P23" s="14" t="str">
        <f>P3</f>
        <v>LE PEN</v>
      </c>
    </row>
    <row r="24" spans="2:17" s="18" customFormat="1" ht="36.75" thickBot="1" x14ac:dyDescent="0.25">
      <c r="C24" s="15" t="s">
        <v>75</v>
      </c>
      <c r="D24" s="8" t="s">
        <v>76</v>
      </c>
      <c r="E24" s="15" t="s">
        <v>0</v>
      </c>
      <c r="F24" s="15" t="s">
        <v>77</v>
      </c>
      <c r="G24" s="15" t="s">
        <v>1</v>
      </c>
      <c r="H24" s="15" t="s">
        <v>36</v>
      </c>
      <c r="I24" s="15" t="s">
        <v>2</v>
      </c>
      <c r="J24" s="15" t="s">
        <v>28</v>
      </c>
      <c r="K24" s="15" t="s">
        <v>3</v>
      </c>
      <c r="L24" s="15" t="s">
        <v>4</v>
      </c>
      <c r="M24" s="16" t="s">
        <v>5</v>
      </c>
      <c r="N24" s="17" t="s">
        <v>6</v>
      </c>
      <c r="O24" s="16" t="s">
        <v>5</v>
      </c>
      <c r="P24" s="17" t="s">
        <v>6</v>
      </c>
    </row>
    <row r="25" spans="2:17" s="27" customFormat="1" ht="25.5" customHeight="1" thickBot="1" x14ac:dyDescent="0.25">
      <c r="C25" s="19" t="s">
        <v>26</v>
      </c>
      <c r="D25" s="20">
        <f>COUNTA(D5:D20)</f>
        <v>15</v>
      </c>
      <c r="E25" s="20">
        <f t="shared" ref="E25:P25" si="5">E5</f>
        <v>17842</v>
      </c>
      <c r="F25" s="20">
        <f t="shared" si="5"/>
        <v>8127</v>
      </c>
      <c r="G25" s="20">
        <f t="shared" si="5"/>
        <v>9715</v>
      </c>
      <c r="H25" s="21">
        <f t="shared" si="5"/>
        <v>0.54450173747337738</v>
      </c>
      <c r="I25" s="22">
        <f t="shared" si="5"/>
        <v>552</v>
      </c>
      <c r="J25" s="21">
        <f t="shared" si="5"/>
        <v>3.0938235623808989E-2</v>
      </c>
      <c r="K25" s="20">
        <f t="shared" si="5"/>
        <v>261</v>
      </c>
      <c r="L25" s="20">
        <f t="shared" si="5"/>
        <v>8902</v>
      </c>
      <c r="M25" s="23">
        <f t="shared" si="5"/>
        <v>5437</v>
      </c>
      <c r="N25" s="24">
        <f t="shared" si="5"/>
        <v>0.61076162660076383</v>
      </c>
      <c r="O25" s="25">
        <f t="shared" si="5"/>
        <v>3465</v>
      </c>
      <c r="P25" s="26">
        <f t="shared" si="5"/>
        <v>0.38923837339923612</v>
      </c>
    </row>
    <row r="27" spans="2:17" x14ac:dyDescent="0.2">
      <c r="F27" s="28" t="s">
        <v>78</v>
      </c>
      <c r="G27" s="29">
        <f>(236-COUNTBLANK(G5:G20))/236</f>
        <v>1</v>
      </c>
      <c r="I27" s="30"/>
      <c r="J27" s="30"/>
    </row>
    <row r="28" spans="2:17" x14ac:dyDescent="0.2">
      <c r="F28" s="28" t="s">
        <v>79</v>
      </c>
      <c r="G28" s="31">
        <f>Q21/E25</f>
        <v>1</v>
      </c>
      <c r="I28" s="32"/>
      <c r="J28" s="32"/>
    </row>
    <row r="29" spans="2:17" x14ac:dyDescent="0.2">
      <c r="I29" s="33"/>
      <c r="J29" s="33"/>
    </row>
    <row r="31" spans="2:17" x14ac:dyDescent="0.2">
      <c r="K31" s="30"/>
      <c r="L31" s="30"/>
    </row>
    <row r="32" spans="2:17" x14ac:dyDescent="0.2">
      <c r="K32" s="32"/>
      <c r="L32" s="32"/>
    </row>
    <row r="33" spans="11:12" x14ac:dyDescent="0.2">
      <c r="K33" s="34"/>
      <c r="L33" s="34"/>
    </row>
  </sheetData>
  <pageMargins left="0.7" right="0.7" top="0.75" bottom="0.75" header="0.3" footer="0.3"/>
  <pageSetup paperSize="9" scale="5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opLeftCell="M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2</v>
      </c>
      <c r="D2" t="s">
        <v>103</v>
      </c>
      <c r="E2">
        <v>47</v>
      </c>
      <c r="F2" t="s">
        <v>108</v>
      </c>
      <c r="G2">
        <v>1</v>
      </c>
      <c r="H2">
        <v>1139</v>
      </c>
      <c r="I2">
        <v>649</v>
      </c>
      <c r="J2">
        <v>56.98</v>
      </c>
      <c r="K2">
        <v>490</v>
      </c>
      <c r="L2">
        <v>43.02</v>
      </c>
      <c r="M2">
        <v>13</v>
      </c>
      <c r="N2">
        <v>1.1399999999999999</v>
      </c>
      <c r="O2">
        <v>2.65</v>
      </c>
      <c r="P2">
        <v>11</v>
      </c>
      <c r="Q2">
        <v>0.97</v>
      </c>
      <c r="R2">
        <v>2.2400000000000002</v>
      </c>
      <c r="S2">
        <v>466</v>
      </c>
      <c r="T2">
        <v>40.909999999999997</v>
      </c>
      <c r="U2">
        <v>95.1</v>
      </c>
      <c r="V2">
        <v>1</v>
      </c>
      <c r="W2" t="s">
        <v>105</v>
      </c>
      <c r="X2" t="s">
        <v>7</v>
      </c>
      <c r="Y2" t="s">
        <v>8</v>
      </c>
      <c r="Z2">
        <v>282</v>
      </c>
      <c r="AA2">
        <v>24.76</v>
      </c>
      <c r="AB2">
        <v>60.52</v>
      </c>
      <c r="AC2">
        <v>2</v>
      </c>
      <c r="AD2" t="s">
        <v>106</v>
      </c>
      <c r="AE2" t="s">
        <v>9</v>
      </c>
      <c r="AF2" t="s">
        <v>10</v>
      </c>
      <c r="AG2">
        <v>184</v>
      </c>
      <c r="AH2">
        <v>16.149999999999999</v>
      </c>
      <c r="AI2">
        <v>39.479999999999997</v>
      </c>
    </row>
    <row r="3" spans="1:35" x14ac:dyDescent="0.2">
      <c r="A3" t="s">
        <v>101</v>
      </c>
      <c r="B3" t="s">
        <v>102</v>
      </c>
      <c r="C3">
        <v>2</v>
      </c>
      <c r="D3" t="s">
        <v>103</v>
      </c>
      <c r="E3">
        <v>47</v>
      </c>
      <c r="F3" t="s">
        <v>108</v>
      </c>
      <c r="G3">
        <v>2</v>
      </c>
      <c r="H3">
        <v>1004</v>
      </c>
      <c r="I3">
        <v>607</v>
      </c>
      <c r="J3">
        <v>60.46</v>
      </c>
      <c r="K3">
        <v>397</v>
      </c>
      <c r="L3">
        <v>39.54</v>
      </c>
      <c r="M3">
        <v>8</v>
      </c>
      <c r="N3">
        <v>0.8</v>
      </c>
      <c r="O3">
        <v>2.02</v>
      </c>
      <c r="P3">
        <v>12</v>
      </c>
      <c r="Q3">
        <v>1.2</v>
      </c>
      <c r="R3">
        <v>3.02</v>
      </c>
      <c r="S3">
        <v>377</v>
      </c>
      <c r="T3">
        <v>37.549999999999997</v>
      </c>
      <c r="U3">
        <v>94.96</v>
      </c>
      <c r="V3">
        <v>1</v>
      </c>
      <c r="W3" t="s">
        <v>105</v>
      </c>
      <c r="X3" t="s">
        <v>7</v>
      </c>
      <c r="Y3" t="s">
        <v>8</v>
      </c>
      <c r="Z3">
        <v>241</v>
      </c>
      <c r="AA3">
        <v>24</v>
      </c>
      <c r="AB3">
        <v>63.93</v>
      </c>
      <c r="AC3">
        <v>2</v>
      </c>
      <c r="AD3" t="s">
        <v>106</v>
      </c>
      <c r="AE3" t="s">
        <v>9</v>
      </c>
      <c r="AF3" t="s">
        <v>10</v>
      </c>
      <c r="AG3">
        <v>136</v>
      </c>
      <c r="AH3">
        <v>13.55</v>
      </c>
      <c r="AI3">
        <v>36.07</v>
      </c>
    </row>
    <row r="4" spans="1:35" x14ac:dyDescent="0.2">
      <c r="A4" t="s">
        <v>101</v>
      </c>
      <c r="B4" t="s">
        <v>102</v>
      </c>
      <c r="C4">
        <v>2</v>
      </c>
      <c r="D4" t="s">
        <v>103</v>
      </c>
      <c r="E4">
        <v>47</v>
      </c>
      <c r="F4" t="s">
        <v>108</v>
      </c>
      <c r="G4">
        <v>3</v>
      </c>
      <c r="H4">
        <v>1463</v>
      </c>
      <c r="I4">
        <v>910</v>
      </c>
      <c r="J4">
        <v>62.2</v>
      </c>
      <c r="K4">
        <v>553</v>
      </c>
      <c r="L4">
        <v>37.799999999999997</v>
      </c>
      <c r="M4">
        <v>18</v>
      </c>
      <c r="N4">
        <v>1.23</v>
      </c>
      <c r="O4">
        <v>3.25</v>
      </c>
      <c r="P4">
        <v>10</v>
      </c>
      <c r="Q4">
        <v>0.68</v>
      </c>
      <c r="R4">
        <v>1.81</v>
      </c>
      <c r="S4">
        <v>525</v>
      </c>
      <c r="T4">
        <v>35.89</v>
      </c>
      <c r="U4">
        <v>94.94</v>
      </c>
      <c r="V4">
        <v>1</v>
      </c>
      <c r="W4" t="s">
        <v>105</v>
      </c>
      <c r="X4" t="s">
        <v>7</v>
      </c>
      <c r="Y4" t="s">
        <v>8</v>
      </c>
      <c r="Z4">
        <v>313</v>
      </c>
      <c r="AA4">
        <v>21.39</v>
      </c>
      <c r="AB4">
        <v>59.62</v>
      </c>
      <c r="AC4">
        <v>2</v>
      </c>
      <c r="AD4" t="s">
        <v>106</v>
      </c>
      <c r="AE4" t="s">
        <v>9</v>
      </c>
      <c r="AF4" t="s">
        <v>10</v>
      </c>
      <c r="AG4">
        <v>212</v>
      </c>
      <c r="AH4">
        <v>14.49</v>
      </c>
      <c r="AI4">
        <v>40.380000000000003</v>
      </c>
    </row>
    <row r="5" spans="1:35" x14ac:dyDescent="0.2">
      <c r="A5" t="s">
        <v>101</v>
      </c>
      <c r="B5" t="s">
        <v>102</v>
      </c>
      <c r="C5">
        <v>2</v>
      </c>
      <c r="D5" t="s">
        <v>103</v>
      </c>
      <c r="E5">
        <v>47</v>
      </c>
      <c r="F5" t="s">
        <v>108</v>
      </c>
      <c r="G5">
        <v>4</v>
      </c>
      <c r="H5">
        <v>1181</v>
      </c>
      <c r="I5">
        <v>663</v>
      </c>
      <c r="J5">
        <v>56.14</v>
      </c>
      <c r="K5">
        <v>518</v>
      </c>
      <c r="L5">
        <v>43.86</v>
      </c>
      <c r="M5">
        <v>22</v>
      </c>
      <c r="N5">
        <v>1.86</v>
      </c>
      <c r="O5">
        <v>4.25</v>
      </c>
      <c r="P5">
        <v>12</v>
      </c>
      <c r="Q5">
        <v>1.02</v>
      </c>
      <c r="R5">
        <v>2.3199999999999998</v>
      </c>
      <c r="S5">
        <v>484</v>
      </c>
      <c r="T5">
        <v>40.98</v>
      </c>
      <c r="U5">
        <v>93.44</v>
      </c>
      <c r="V5">
        <v>1</v>
      </c>
      <c r="W5" t="s">
        <v>105</v>
      </c>
      <c r="X5" t="s">
        <v>7</v>
      </c>
      <c r="Y5" t="s">
        <v>8</v>
      </c>
      <c r="Z5">
        <v>280</v>
      </c>
      <c r="AA5">
        <v>23.71</v>
      </c>
      <c r="AB5">
        <v>57.85</v>
      </c>
      <c r="AC5">
        <v>2</v>
      </c>
      <c r="AD5" t="s">
        <v>106</v>
      </c>
      <c r="AE5" t="s">
        <v>9</v>
      </c>
      <c r="AF5" t="s">
        <v>10</v>
      </c>
      <c r="AG5">
        <v>204</v>
      </c>
      <c r="AH5">
        <v>17.27</v>
      </c>
      <c r="AI5">
        <v>42.15</v>
      </c>
    </row>
    <row r="6" spans="1:35" x14ac:dyDescent="0.2">
      <c r="A6" t="s">
        <v>101</v>
      </c>
      <c r="B6" t="s">
        <v>102</v>
      </c>
      <c r="C6">
        <v>2</v>
      </c>
      <c r="D6" t="s">
        <v>103</v>
      </c>
      <c r="E6">
        <v>47</v>
      </c>
      <c r="F6" t="s">
        <v>108</v>
      </c>
      <c r="G6">
        <v>5</v>
      </c>
      <c r="H6">
        <v>1692</v>
      </c>
      <c r="I6">
        <v>1165</v>
      </c>
      <c r="J6">
        <v>68.849999999999994</v>
      </c>
      <c r="K6">
        <v>527</v>
      </c>
      <c r="L6">
        <v>31.15</v>
      </c>
      <c r="M6">
        <v>11</v>
      </c>
      <c r="N6">
        <v>0.65</v>
      </c>
      <c r="O6">
        <v>2.09</v>
      </c>
      <c r="P6">
        <v>10</v>
      </c>
      <c r="Q6">
        <v>0.59</v>
      </c>
      <c r="R6">
        <v>1.9</v>
      </c>
      <c r="S6">
        <v>506</v>
      </c>
      <c r="T6">
        <v>29.91</v>
      </c>
      <c r="U6">
        <v>96.02</v>
      </c>
      <c r="V6">
        <v>1</v>
      </c>
      <c r="W6" t="s">
        <v>105</v>
      </c>
      <c r="X6" t="s">
        <v>7</v>
      </c>
      <c r="Y6" t="s">
        <v>8</v>
      </c>
      <c r="Z6">
        <v>277</v>
      </c>
      <c r="AA6">
        <v>16.37</v>
      </c>
      <c r="AB6">
        <v>54.74</v>
      </c>
      <c r="AC6">
        <v>2</v>
      </c>
      <c r="AD6" t="s">
        <v>106</v>
      </c>
      <c r="AE6" t="s">
        <v>9</v>
      </c>
      <c r="AF6" t="s">
        <v>10</v>
      </c>
      <c r="AG6">
        <v>229</v>
      </c>
      <c r="AH6">
        <v>13.53</v>
      </c>
      <c r="AI6">
        <v>45.26</v>
      </c>
    </row>
    <row r="7" spans="1:35" x14ac:dyDescent="0.2">
      <c r="A7" t="s">
        <v>101</v>
      </c>
      <c r="B7" t="s">
        <v>102</v>
      </c>
      <c r="C7">
        <v>2</v>
      </c>
      <c r="D7" t="s">
        <v>103</v>
      </c>
      <c r="E7">
        <v>47</v>
      </c>
      <c r="F7" t="s">
        <v>108</v>
      </c>
      <c r="G7">
        <v>6</v>
      </c>
      <c r="H7">
        <v>1567</v>
      </c>
      <c r="I7">
        <v>988</v>
      </c>
      <c r="J7">
        <v>63.05</v>
      </c>
      <c r="K7">
        <v>579</v>
      </c>
      <c r="L7">
        <v>36.950000000000003</v>
      </c>
      <c r="M7">
        <v>14</v>
      </c>
      <c r="N7">
        <v>0.89</v>
      </c>
      <c r="O7">
        <v>2.42</v>
      </c>
      <c r="P7">
        <v>19</v>
      </c>
      <c r="Q7">
        <v>1.21</v>
      </c>
      <c r="R7">
        <v>3.28</v>
      </c>
      <c r="S7">
        <v>546</v>
      </c>
      <c r="T7">
        <v>34.840000000000003</v>
      </c>
      <c r="U7">
        <v>94.3</v>
      </c>
      <c r="V7">
        <v>1</v>
      </c>
      <c r="W7" t="s">
        <v>105</v>
      </c>
      <c r="X7" t="s">
        <v>7</v>
      </c>
      <c r="Y7" t="s">
        <v>8</v>
      </c>
      <c r="Z7">
        <v>323</v>
      </c>
      <c r="AA7">
        <v>20.61</v>
      </c>
      <c r="AB7">
        <v>59.16</v>
      </c>
      <c r="AC7">
        <v>2</v>
      </c>
      <c r="AD7" t="s">
        <v>106</v>
      </c>
      <c r="AE7" t="s">
        <v>9</v>
      </c>
      <c r="AF7" t="s">
        <v>10</v>
      </c>
      <c r="AG7">
        <v>223</v>
      </c>
      <c r="AH7">
        <v>14.23</v>
      </c>
      <c r="AI7">
        <v>40.840000000000003</v>
      </c>
    </row>
    <row r="8" spans="1:35" x14ac:dyDescent="0.2">
      <c r="A8" t="s">
        <v>101</v>
      </c>
      <c r="B8" t="s">
        <v>102</v>
      </c>
      <c r="C8">
        <v>2</v>
      </c>
      <c r="D8" t="s">
        <v>103</v>
      </c>
      <c r="E8">
        <v>47</v>
      </c>
      <c r="F8" t="s">
        <v>108</v>
      </c>
      <c r="G8">
        <v>7</v>
      </c>
      <c r="H8">
        <v>1047</v>
      </c>
      <c r="I8">
        <v>664</v>
      </c>
      <c r="J8">
        <v>63.42</v>
      </c>
      <c r="K8">
        <v>383</v>
      </c>
      <c r="L8">
        <v>36.58</v>
      </c>
      <c r="M8">
        <v>7</v>
      </c>
      <c r="N8">
        <v>0.67</v>
      </c>
      <c r="O8">
        <v>1.83</v>
      </c>
      <c r="P8">
        <v>13</v>
      </c>
      <c r="Q8">
        <v>1.24</v>
      </c>
      <c r="R8">
        <v>3.39</v>
      </c>
      <c r="S8">
        <v>363</v>
      </c>
      <c r="T8">
        <v>34.67</v>
      </c>
      <c r="U8">
        <v>94.78</v>
      </c>
      <c r="V8">
        <v>1</v>
      </c>
      <c r="W8" t="s">
        <v>105</v>
      </c>
      <c r="X8" t="s">
        <v>7</v>
      </c>
      <c r="Y8" t="s">
        <v>8</v>
      </c>
      <c r="Z8">
        <v>176</v>
      </c>
      <c r="AA8">
        <v>16.809999999999999</v>
      </c>
      <c r="AB8">
        <v>48.48</v>
      </c>
      <c r="AC8">
        <v>2</v>
      </c>
      <c r="AD8" t="s">
        <v>106</v>
      </c>
      <c r="AE8" t="s">
        <v>9</v>
      </c>
      <c r="AF8" t="s">
        <v>10</v>
      </c>
      <c r="AG8">
        <v>187</v>
      </c>
      <c r="AH8">
        <v>17.86</v>
      </c>
      <c r="AI8">
        <v>51.52</v>
      </c>
    </row>
    <row r="9" spans="1:35" x14ac:dyDescent="0.2">
      <c r="A9" t="s">
        <v>101</v>
      </c>
      <c r="B9" t="s">
        <v>102</v>
      </c>
      <c r="C9">
        <v>2</v>
      </c>
      <c r="D9" t="s">
        <v>103</v>
      </c>
      <c r="E9">
        <v>47</v>
      </c>
      <c r="F9" t="s">
        <v>108</v>
      </c>
      <c r="G9">
        <v>8</v>
      </c>
      <c r="H9">
        <v>1192</v>
      </c>
      <c r="I9">
        <v>728</v>
      </c>
      <c r="J9">
        <v>61.07</v>
      </c>
      <c r="K9">
        <v>464</v>
      </c>
      <c r="L9">
        <v>38.93</v>
      </c>
      <c r="M9">
        <v>4</v>
      </c>
      <c r="N9">
        <v>0.34</v>
      </c>
      <c r="O9">
        <v>0.86</v>
      </c>
      <c r="P9">
        <v>7</v>
      </c>
      <c r="Q9">
        <v>0.59</v>
      </c>
      <c r="R9">
        <v>1.51</v>
      </c>
      <c r="S9">
        <v>453</v>
      </c>
      <c r="T9">
        <v>38</v>
      </c>
      <c r="U9">
        <v>97.63</v>
      </c>
      <c r="V9">
        <v>1</v>
      </c>
      <c r="W9" t="s">
        <v>105</v>
      </c>
      <c r="X9" t="s">
        <v>7</v>
      </c>
      <c r="Y9" t="s">
        <v>8</v>
      </c>
      <c r="Z9">
        <v>237</v>
      </c>
      <c r="AA9">
        <v>19.88</v>
      </c>
      <c r="AB9">
        <v>52.32</v>
      </c>
      <c r="AC9">
        <v>2</v>
      </c>
      <c r="AD9" t="s">
        <v>106</v>
      </c>
      <c r="AE9" t="s">
        <v>9</v>
      </c>
      <c r="AF9" t="s">
        <v>10</v>
      </c>
      <c r="AG9">
        <v>216</v>
      </c>
      <c r="AH9">
        <v>18.12</v>
      </c>
      <c r="AI9">
        <v>47.68</v>
      </c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Q26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40">
        <v>2</v>
      </c>
      <c r="B5" s="41" t="s">
        <v>37</v>
      </c>
      <c r="C5" s="42" t="s">
        <v>58</v>
      </c>
      <c r="D5" s="43"/>
      <c r="E5" s="45">
        <f>SUM(E6:E13)</f>
        <v>10285</v>
      </c>
      <c r="F5" s="45">
        <f>SUM(F6:F13)</f>
        <v>6374</v>
      </c>
      <c r="G5" s="45">
        <f>SUM(G6:G13)</f>
        <v>3911</v>
      </c>
      <c r="H5" s="46">
        <f t="shared" ref="H5:H13" si="0">G5/E5</f>
        <v>0.38026251823043267</v>
      </c>
      <c r="I5" s="72">
        <f>SUM(I6:I13)</f>
        <v>97</v>
      </c>
      <c r="J5" s="47">
        <f t="shared" ref="J5:J13" si="1">I5/E5</f>
        <v>9.4312105007292174E-3</v>
      </c>
      <c r="K5" s="45">
        <f>SUM(K6:K13)</f>
        <v>94</v>
      </c>
      <c r="L5" s="48">
        <f>SUM(L6:L13)</f>
        <v>3720</v>
      </c>
      <c r="M5" s="42">
        <f>SUM(M6:M13)</f>
        <v>2129</v>
      </c>
      <c r="N5" s="59">
        <f>M5/$L5</f>
        <v>0.57231182795698921</v>
      </c>
      <c r="O5" s="42">
        <f>SUM(O6:O13)</f>
        <v>1591</v>
      </c>
      <c r="P5" s="59">
        <f>O5/$L5</f>
        <v>0.42768817204301074</v>
      </c>
      <c r="Q5" s="35">
        <f t="shared" ref="Q5:Q13" si="2">IF(AND(NOT(ISBLANK($L5)),NOT(ISBLANK($D5))),$E5,0)</f>
        <v>0</v>
      </c>
    </row>
    <row r="6" spans="1:17" s="9" customFormat="1" ht="21" x14ac:dyDescent="0.55000000000000004">
      <c r="B6" s="10"/>
      <c r="C6" s="49" t="s">
        <v>59</v>
      </c>
      <c r="D6" s="50">
        <v>1</v>
      </c>
      <c r="E6" s="51">
        <f>IMPORT11!H2</f>
        <v>1139</v>
      </c>
      <c r="F6" s="51">
        <f>IMPORT11!I2</f>
        <v>649</v>
      </c>
      <c r="G6" s="51">
        <f>IMPORT11!K2</f>
        <v>490</v>
      </c>
      <c r="H6" s="36">
        <f t="shared" si="0"/>
        <v>0.4302019315188762</v>
      </c>
      <c r="I6" s="51">
        <f>IMPORT11!M2</f>
        <v>13</v>
      </c>
      <c r="J6" s="36">
        <f t="shared" si="1"/>
        <v>1.141352063213345E-2</v>
      </c>
      <c r="K6" s="51">
        <f>IMPORT11!P2</f>
        <v>11</v>
      </c>
      <c r="L6" s="53">
        <f>IMPORT11!S2</f>
        <v>466</v>
      </c>
      <c r="M6" s="49">
        <f>IMPORT11!Z2</f>
        <v>282</v>
      </c>
      <c r="N6" s="60">
        <f>M6/L6</f>
        <v>0.60515021459227469</v>
      </c>
      <c r="O6" s="49">
        <f>IMPORT11!AG2</f>
        <v>184</v>
      </c>
      <c r="P6" s="60">
        <f>O6/L6</f>
        <v>0.39484978540772531</v>
      </c>
      <c r="Q6" s="9">
        <f t="shared" si="2"/>
        <v>1139</v>
      </c>
    </row>
    <row r="7" spans="1:17" s="9" customFormat="1" ht="21" x14ac:dyDescent="0.55000000000000004">
      <c r="B7" s="10"/>
      <c r="C7" s="49" t="s">
        <v>60</v>
      </c>
      <c r="D7" s="50">
        <v>2</v>
      </c>
      <c r="E7" s="51">
        <f>IMPORT11!H3</f>
        <v>1004</v>
      </c>
      <c r="F7" s="51">
        <f>IMPORT11!I3</f>
        <v>607</v>
      </c>
      <c r="G7" s="51">
        <f>IMPORT11!K3</f>
        <v>397</v>
      </c>
      <c r="H7" s="36">
        <f t="shared" si="0"/>
        <v>0.39541832669322707</v>
      </c>
      <c r="I7" s="51">
        <f>IMPORT11!M3</f>
        <v>8</v>
      </c>
      <c r="J7" s="36">
        <f t="shared" si="1"/>
        <v>7.9681274900398405E-3</v>
      </c>
      <c r="K7" s="51">
        <f>IMPORT11!P3</f>
        <v>12</v>
      </c>
      <c r="L7" s="53">
        <f>IMPORT11!S3</f>
        <v>377</v>
      </c>
      <c r="M7" s="49">
        <f>IMPORT11!Z3</f>
        <v>241</v>
      </c>
      <c r="N7" s="60">
        <f t="shared" ref="N7:N13" si="3">M7/L7</f>
        <v>0.63925729442970824</v>
      </c>
      <c r="O7" s="49">
        <f>IMPORT11!AG3</f>
        <v>136</v>
      </c>
      <c r="P7" s="60">
        <f t="shared" ref="P7:P13" si="4">O7/L7</f>
        <v>0.36074270557029176</v>
      </c>
      <c r="Q7" s="9">
        <f t="shared" si="2"/>
        <v>1004</v>
      </c>
    </row>
    <row r="8" spans="1:17" s="9" customFormat="1" ht="21" x14ac:dyDescent="0.55000000000000004">
      <c r="B8" s="10"/>
      <c r="C8" s="49" t="s">
        <v>61</v>
      </c>
      <c r="D8" s="50">
        <v>3</v>
      </c>
      <c r="E8" s="51">
        <f>IMPORT11!H4</f>
        <v>1463</v>
      </c>
      <c r="F8" s="51">
        <f>IMPORT11!I4</f>
        <v>910</v>
      </c>
      <c r="G8" s="51">
        <f>IMPORT11!K4</f>
        <v>553</v>
      </c>
      <c r="H8" s="36">
        <f t="shared" si="0"/>
        <v>0.37799043062200954</v>
      </c>
      <c r="I8" s="51">
        <f>IMPORT11!M4</f>
        <v>18</v>
      </c>
      <c r="J8" s="36">
        <f t="shared" si="1"/>
        <v>1.2303485987696514E-2</v>
      </c>
      <c r="K8" s="51">
        <f>IMPORT11!P4</f>
        <v>10</v>
      </c>
      <c r="L8" s="53">
        <f>IMPORT11!S4</f>
        <v>525</v>
      </c>
      <c r="M8" s="49">
        <f>IMPORT11!Z4</f>
        <v>313</v>
      </c>
      <c r="N8" s="60">
        <f t="shared" si="3"/>
        <v>0.59619047619047616</v>
      </c>
      <c r="O8" s="49">
        <f>IMPORT11!AG4</f>
        <v>212</v>
      </c>
      <c r="P8" s="60">
        <f t="shared" si="4"/>
        <v>0.40380952380952378</v>
      </c>
      <c r="Q8" s="9">
        <f t="shared" si="2"/>
        <v>1463</v>
      </c>
    </row>
    <row r="9" spans="1:17" s="9" customFormat="1" ht="21" x14ac:dyDescent="0.55000000000000004">
      <c r="B9" s="10"/>
      <c r="C9" s="49" t="s">
        <v>62</v>
      </c>
      <c r="D9" s="50">
        <v>4</v>
      </c>
      <c r="E9" s="51">
        <f>IMPORT11!H5</f>
        <v>1181</v>
      </c>
      <c r="F9" s="51">
        <f>IMPORT11!I5</f>
        <v>663</v>
      </c>
      <c r="G9" s="51">
        <f>IMPORT11!K5</f>
        <v>518</v>
      </c>
      <c r="H9" s="36">
        <f t="shared" si="0"/>
        <v>0.43861134631668081</v>
      </c>
      <c r="I9" s="51">
        <f>IMPORT11!M5</f>
        <v>22</v>
      </c>
      <c r="J9" s="36">
        <f t="shared" si="1"/>
        <v>1.8628281117696866E-2</v>
      </c>
      <c r="K9" s="51">
        <f>IMPORT11!P5</f>
        <v>12</v>
      </c>
      <c r="L9" s="53">
        <f>IMPORT11!S5</f>
        <v>484</v>
      </c>
      <c r="M9" s="49">
        <f>IMPORT11!Z5</f>
        <v>280</v>
      </c>
      <c r="N9" s="60">
        <f t="shared" si="3"/>
        <v>0.57851239669421484</v>
      </c>
      <c r="O9" s="49">
        <f>IMPORT11!AG5</f>
        <v>204</v>
      </c>
      <c r="P9" s="60">
        <f t="shared" si="4"/>
        <v>0.42148760330578511</v>
      </c>
      <c r="Q9" s="9">
        <f t="shared" si="2"/>
        <v>1181</v>
      </c>
    </row>
    <row r="10" spans="1:17" s="9" customFormat="1" ht="21" x14ac:dyDescent="0.55000000000000004">
      <c r="B10" s="10"/>
      <c r="C10" s="49" t="s">
        <v>63</v>
      </c>
      <c r="D10" s="50">
        <v>5</v>
      </c>
      <c r="E10" s="51">
        <f>IMPORT11!H6</f>
        <v>1692</v>
      </c>
      <c r="F10" s="51">
        <f>IMPORT11!I6</f>
        <v>1165</v>
      </c>
      <c r="G10" s="51">
        <f>IMPORT11!K6</f>
        <v>527</v>
      </c>
      <c r="H10" s="36">
        <f t="shared" si="0"/>
        <v>0.3114657210401891</v>
      </c>
      <c r="I10" s="51">
        <f>IMPORT11!M6</f>
        <v>11</v>
      </c>
      <c r="J10" s="36">
        <f t="shared" si="1"/>
        <v>6.5011820330969266E-3</v>
      </c>
      <c r="K10" s="51">
        <f>IMPORT11!P6</f>
        <v>10</v>
      </c>
      <c r="L10" s="53">
        <f>IMPORT11!S6</f>
        <v>506</v>
      </c>
      <c r="M10" s="49">
        <f>IMPORT11!Z6</f>
        <v>277</v>
      </c>
      <c r="N10" s="60">
        <f t="shared" si="3"/>
        <v>0.54743083003952564</v>
      </c>
      <c r="O10" s="49">
        <f>IMPORT11!AG6</f>
        <v>229</v>
      </c>
      <c r="P10" s="60">
        <f t="shared" si="4"/>
        <v>0.4525691699604743</v>
      </c>
      <c r="Q10" s="9">
        <f t="shared" si="2"/>
        <v>1692</v>
      </c>
    </row>
    <row r="11" spans="1:17" s="9" customFormat="1" ht="21" x14ac:dyDescent="0.55000000000000004">
      <c r="B11" s="10"/>
      <c r="C11" s="49" t="s">
        <v>64</v>
      </c>
      <c r="D11" s="50">
        <v>6</v>
      </c>
      <c r="E11" s="51">
        <f>IMPORT11!H7</f>
        <v>1567</v>
      </c>
      <c r="F11" s="51">
        <f>IMPORT11!I7</f>
        <v>988</v>
      </c>
      <c r="G11" s="51">
        <f>IMPORT11!K7</f>
        <v>579</v>
      </c>
      <c r="H11" s="36">
        <f t="shared" si="0"/>
        <v>0.36949585194639439</v>
      </c>
      <c r="I11" s="51">
        <f>IMPORT11!M7</f>
        <v>14</v>
      </c>
      <c r="J11" s="36">
        <f t="shared" si="1"/>
        <v>8.9342693044033184E-3</v>
      </c>
      <c r="K11" s="51">
        <f>IMPORT11!P7</f>
        <v>19</v>
      </c>
      <c r="L11" s="53">
        <f>IMPORT11!S7</f>
        <v>546</v>
      </c>
      <c r="M11" s="49">
        <f>IMPORT11!Z7</f>
        <v>323</v>
      </c>
      <c r="N11" s="60">
        <f t="shared" si="3"/>
        <v>0.59157509157509158</v>
      </c>
      <c r="O11" s="49">
        <f>IMPORT11!AG7</f>
        <v>223</v>
      </c>
      <c r="P11" s="60">
        <f t="shared" si="4"/>
        <v>0.40842490842490842</v>
      </c>
      <c r="Q11" s="9">
        <f t="shared" si="2"/>
        <v>1567</v>
      </c>
    </row>
    <row r="12" spans="1:17" s="9" customFormat="1" ht="21" x14ac:dyDescent="0.55000000000000004">
      <c r="B12" s="10"/>
      <c r="C12" s="49" t="s">
        <v>65</v>
      </c>
      <c r="D12" s="50">
        <v>7</v>
      </c>
      <c r="E12" s="51">
        <f>IMPORT11!H8</f>
        <v>1047</v>
      </c>
      <c r="F12" s="51">
        <f>IMPORT11!I8</f>
        <v>664</v>
      </c>
      <c r="G12" s="51">
        <f>IMPORT11!K8</f>
        <v>383</v>
      </c>
      <c r="H12" s="36">
        <f t="shared" si="0"/>
        <v>0.36580706781279848</v>
      </c>
      <c r="I12" s="51">
        <f>IMPORT11!M8</f>
        <v>7</v>
      </c>
      <c r="J12" s="36">
        <f t="shared" si="1"/>
        <v>6.6857688634192934E-3</v>
      </c>
      <c r="K12" s="51">
        <f>IMPORT11!P8</f>
        <v>13</v>
      </c>
      <c r="L12" s="53">
        <f>IMPORT11!S8</f>
        <v>363</v>
      </c>
      <c r="M12" s="49">
        <f>IMPORT11!Z8</f>
        <v>176</v>
      </c>
      <c r="N12" s="60">
        <f t="shared" si="3"/>
        <v>0.48484848484848486</v>
      </c>
      <c r="O12" s="49">
        <f>IMPORT11!AG8</f>
        <v>187</v>
      </c>
      <c r="P12" s="60">
        <f t="shared" si="4"/>
        <v>0.51515151515151514</v>
      </c>
      <c r="Q12" s="9">
        <f t="shared" si="2"/>
        <v>1047</v>
      </c>
    </row>
    <row r="13" spans="1:17" s="9" customFormat="1" ht="21.75" thickBot="1" x14ac:dyDescent="0.6">
      <c r="B13" s="10"/>
      <c r="C13" s="54" t="s">
        <v>66</v>
      </c>
      <c r="D13" s="55">
        <v>8</v>
      </c>
      <c r="E13" s="56">
        <f>IMPORT11!H9</f>
        <v>1192</v>
      </c>
      <c r="F13" s="56">
        <f>IMPORT11!I9</f>
        <v>728</v>
      </c>
      <c r="G13" s="56">
        <f>IMPORT11!K9</f>
        <v>464</v>
      </c>
      <c r="H13" s="61">
        <f t="shared" si="0"/>
        <v>0.38926174496644295</v>
      </c>
      <c r="I13" s="56">
        <f>IMPORT11!M9</f>
        <v>4</v>
      </c>
      <c r="J13" s="61">
        <f t="shared" si="1"/>
        <v>3.3557046979865771E-3</v>
      </c>
      <c r="K13" s="56">
        <f>IMPORT11!P9</f>
        <v>7</v>
      </c>
      <c r="L13" s="57">
        <f>IMPORT11!S9</f>
        <v>453</v>
      </c>
      <c r="M13" s="54">
        <f>IMPORT11!Z9</f>
        <v>237</v>
      </c>
      <c r="N13" s="73">
        <f t="shared" si="3"/>
        <v>0.52317880794701987</v>
      </c>
      <c r="O13" s="54">
        <f>IMPORT11!AG9</f>
        <v>216</v>
      </c>
      <c r="P13" s="73">
        <f t="shared" si="4"/>
        <v>0.47682119205298013</v>
      </c>
      <c r="Q13" s="9">
        <f t="shared" si="2"/>
        <v>1192</v>
      </c>
    </row>
    <row r="14" spans="1:17" ht="13.5" thickBot="1" x14ac:dyDescent="0.25"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>
        <f>SUM(Q5:Q13)</f>
        <v>10285</v>
      </c>
    </row>
    <row r="15" spans="1:17" ht="13.5" thickBot="1" x14ac:dyDescent="0.25"/>
    <row r="16" spans="1:17" s="2" customFormat="1" x14ac:dyDescent="0.2">
      <c r="M16" s="13" t="str">
        <f>M3</f>
        <v>Emmanuel</v>
      </c>
      <c r="N16" s="14" t="str">
        <f>N3</f>
        <v>MACRON</v>
      </c>
      <c r="O16" s="13" t="str">
        <f>O3</f>
        <v>Marine</v>
      </c>
      <c r="P16" s="14" t="str">
        <f>P3</f>
        <v>LE PEN</v>
      </c>
    </row>
    <row r="17" spans="3:16" s="18" customFormat="1" ht="36.75" thickBot="1" x14ac:dyDescent="0.25">
      <c r="C17" s="15" t="s">
        <v>75</v>
      </c>
      <c r="D17" s="8" t="s">
        <v>76</v>
      </c>
      <c r="E17" s="15" t="s">
        <v>0</v>
      </c>
      <c r="F17" s="15" t="s">
        <v>77</v>
      </c>
      <c r="G17" s="15" t="s">
        <v>1</v>
      </c>
      <c r="H17" s="15" t="s">
        <v>36</v>
      </c>
      <c r="I17" s="15" t="s">
        <v>2</v>
      </c>
      <c r="J17" s="15" t="s">
        <v>28</v>
      </c>
      <c r="K17" s="15" t="s">
        <v>3</v>
      </c>
      <c r="L17" s="15" t="s">
        <v>4</v>
      </c>
      <c r="M17" s="16" t="s">
        <v>5</v>
      </c>
      <c r="N17" s="17" t="s">
        <v>6</v>
      </c>
      <c r="O17" s="16" t="s">
        <v>5</v>
      </c>
      <c r="P17" s="17" t="s">
        <v>6</v>
      </c>
    </row>
    <row r="18" spans="3:16" s="27" customFormat="1" ht="25.5" customHeight="1" thickBot="1" x14ac:dyDescent="0.25">
      <c r="C18" s="19" t="s">
        <v>115</v>
      </c>
      <c r="D18" s="20">
        <f>COUNTA(D5:D13)</f>
        <v>8</v>
      </c>
      <c r="E18" s="20">
        <f t="shared" ref="E18:P18" si="5">E5</f>
        <v>10285</v>
      </c>
      <c r="F18" s="20">
        <f t="shared" si="5"/>
        <v>6374</v>
      </c>
      <c r="G18" s="20">
        <f t="shared" si="5"/>
        <v>3911</v>
      </c>
      <c r="H18" s="21">
        <f t="shared" si="5"/>
        <v>0.38026251823043267</v>
      </c>
      <c r="I18" s="22">
        <f t="shared" si="5"/>
        <v>97</v>
      </c>
      <c r="J18" s="21">
        <f t="shared" si="5"/>
        <v>9.4312105007292174E-3</v>
      </c>
      <c r="K18" s="20">
        <f t="shared" si="5"/>
        <v>94</v>
      </c>
      <c r="L18" s="20">
        <f t="shared" si="5"/>
        <v>3720</v>
      </c>
      <c r="M18" s="23">
        <f t="shared" si="5"/>
        <v>2129</v>
      </c>
      <c r="N18" s="24">
        <f t="shared" si="5"/>
        <v>0.57231182795698921</v>
      </c>
      <c r="O18" s="25">
        <f t="shared" si="5"/>
        <v>1591</v>
      </c>
      <c r="P18" s="26">
        <f t="shared" si="5"/>
        <v>0.42768817204301074</v>
      </c>
    </row>
    <row r="20" spans="3:16" x14ac:dyDescent="0.2">
      <c r="F20" s="28" t="s">
        <v>78</v>
      </c>
      <c r="G20" s="29">
        <f>(236-COUNTBLANK(G5:G13))/236</f>
        <v>1</v>
      </c>
      <c r="I20" s="30"/>
      <c r="J20" s="30"/>
    </row>
    <row r="21" spans="3:16" x14ac:dyDescent="0.2">
      <c r="F21" s="28" t="s">
        <v>79</v>
      </c>
      <c r="G21" s="31">
        <f>Q14/E18</f>
        <v>1</v>
      </c>
      <c r="I21" s="32"/>
      <c r="J21" s="32"/>
    </row>
    <row r="22" spans="3:16" x14ac:dyDescent="0.2">
      <c r="I22" s="33"/>
      <c r="J22" s="33"/>
    </row>
    <row r="24" spans="3:16" x14ac:dyDescent="0.2">
      <c r="K24" s="30"/>
      <c r="L24" s="30"/>
    </row>
    <row r="25" spans="3:16" x14ac:dyDescent="0.2">
      <c r="K25" s="32"/>
      <c r="L25" s="32"/>
    </row>
    <row r="26" spans="3:16" x14ac:dyDescent="0.2">
      <c r="K26" s="34"/>
      <c r="L26" s="34"/>
    </row>
  </sheetData>
  <pageMargins left="0.7" right="0.7" top="0.75" bottom="0.75" header="0.3" footer="0.3"/>
  <pageSetup paperSize="9" scale="5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K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2</v>
      </c>
      <c r="D2" t="s">
        <v>103</v>
      </c>
      <c r="E2">
        <v>48</v>
      </c>
      <c r="F2" t="s">
        <v>107</v>
      </c>
      <c r="G2">
        <v>1</v>
      </c>
      <c r="H2">
        <v>2425</v>
      </c>
      <c r="I2">
        <v>1333</v>
      </c>
      <c r="J2">
        <v>54.97</v>
      </c>
      <c r="K2">
        <v>1092</v>
      </c>
      <c r="L2">
        <v>45.03</v>
      </c>
      <c r="M2">
        <v>33</v>
      </c>
      <c r="N2">
        <v>1.36</v>
      </c>
      <c r="O2">
        <v>3.02</v>
      </c>
      <c r="P2">
        <v>23</v>
      </c>
      <c r="Q2">
        <v>0.95</v>
      </c>
      <c r="R2">
        <v>2.11</v>
      </c>
      <c r="S2">
        <v>1036</v>
      </c>
      <c r="T2">
        <v>42.72</v>
      </c>
      <c r="U2">
        <v>94.87</v>
      </c>
      <c r="V2">
        <v>1</v>
      </c>
      <c r="W2" t="s">
        <v>105</v>
      </c>
      <c r="X2" t="s">
        <v>7</v>
      </c>
      <c r="Y2" t="s">
        <v>8</v>
      </c>
      <c r="Z2">
        <v>543</v>
      </c>
      <c r="AA2">
        <v>22.39</v>
      </c>
      <c r="AB2">
        <v>52.41</v>
      </c>
      <c r="AC2">
        <v>2</v>
      </c>
      <c r="AD2" t="s">
        <v>106</v>
      </c>
      <c r="AE2" t="s">
        <v>9</v>
      </c>
      <c r="AF2" t="s">
        <v>10</v>
      </c>
      <c r="AG2">
        <v>493</v>
      </c>
      <c r="AH2">
        <v>20.329999999999998</v>
      </c>
      <c r="AI2">
        <v>47.59</v>
      </c>
    </row>
    <row r="3" spans="1:35" x14ac:dyDescent="0.2">
      <c r="A3" t="s">
        <v>101</v>
      </c>
      <c r="B3" t="s">
        <v>102</v>
      </c>
      <c r="C3">
        <v>2</v>
      </c>
      <c r="D3" t="s">
        <v>103</v>
      </c>
      <c r="E3">
        <v>48</v>
      </c>
      <c r="F3" t="s">
        <v>107</v>
      </c>
      <c r="G3">
        <v>2</v>
      </c>
      <c r="H3">
        <v>2325</v>
      </c>
      <c r="I3">
        <v>1358</v>
      </c>
      <c r="J3">
        <v>58.41</v>
      </c>
      <c r="K3">
        <v>967</v>
      </c>
      <c r="L3">
        <v>41.59</v>
      </c>
      <c r="M3">
        <v>13</v>
      </c>
      <c r="N3">
        <v>0.56000000000000005</v>
      </c>
      <c r="O3">
        <v>1.34</v>
      </c>
      <c r="P3">
        <v>29</v>
      </c>
      <c r="Q3">
        <v>1.25</v>
      </c>
      <c r="R3">
        <v>3</v>
      </c>
      <c r="S3">
        <v>925</v>
      </c>
      <c r="T3">
        <v>39.78</v>
      </c>
      <c r="U3">
        <v>95.66</v>
      </c>
      <c r="V3">
        <v>1</v>
      </c>
      <c r="W3" t="s">
        <v>105</v>
      </c>
      <c r="X3" t="s">
        <v>7</v>
      </c>
      <c r="Y3" t="s">
        <v>8</v>
      </c>
      <c r="Z3">
        <v>453</v>
      </c>
      <c r="AA3">
        <v>19.48</v>
      </c>
      <c r="AB3">
        <v>48.97</v>
      </c>
      <c r="AC3">
        <v>2</v>
      </c>
      <c r="AD3" t="s">
        <v>106</v>
      </c>
      <c r="AE3" t="s">
        <v>9</v>
      </c>
      <c r="AF3" t="s">
        <v>10</v>
      </c>
      <c r="AG3">
        <v>472</v>
      </c>
      <c r="AH3">
        <v>20.3</v>
      </c>
      <c r="AI3">
        <v>51.03</v>
      </c>
    </row>
    <row r="4" spans="1:35" x14ac:dyDescent="0.2">
      <c r="A4" t="s">
        <v>101</v>
      </c>
      <c r="B4" t="s">
        <v>102</v>
      </c>
      <c r="C4">
        <v>2</v>
      </c>
      <c r="D4" t="s">
        <v>103</v>
      </c>
      <c r="E4">
        <v>48</v>
      </c>
      <c r="F4" t="s">
        <v>107</v>
      </c>
      <c r="G4">
        <v>3</v>
      </c>
      <c r="H4">
        <v>1433</v>
      </c>
      <c r="I4">
        <v>842</v>
      </c>
      <c r="J4">
        <v>58.76</v>
      </c>
      <c r="K4">
        <v>591</v>
      </c>
      <c r="L4">
        <v>41.24</v>
      </c>
      <c r="M4">
        <v>0</v>
      </c>
      <c r="N4">
        <v>0</v>
      </c>
      <c r="O4">
        <v>0</v>
      </c>
      <c r="P4">
        <v>29</v>
      </c>
      <c r="Q4">
        <v>2.02</v>
      </c>
      <c r="R4">
        <v>4.91</v>
      </c>
      <c r="S4">
        <v>562</v>
      </c>
      <c r="T4">
        <v>39.22</v>
      </c>
      <c r="U4">
        <v>95.09</v>
      </c>
      <c r="V4">
        <v>1</v>
      </c>
      <c r="W4" t="s">
        <v>105</v>
      </c>
      <c r="X4" t="s">
        <v>7</v>
      </c>
      <c r="Y4" t="s">
        <v>8</v>
      </c>
      <c r="Z4">
        <v>294</v>
      </c>
      <c r="AA4">
        <v>20.52</v>
      </c>
      <c r="AB4">
        <v>52.31</v>
      </c>
      <c r="AC4">
        <v>2</v>
      </c>
      <c r="AD4" t="s">
        <v>106</v>
      </c>
      <c r="AE4" t="s">
        <v>9</v>
      </c>
      <c r="AF4" t="s">
        <v>10</v>
      </c>
      <c r="AG4">
        <v>268</v>
      </c>
      <c r="AH4">
        <v>18.7</v>
      </c>
      <c r="AI4">
        <v>47.69</v>
      </c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Q21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40">
        <v>2</v>
      </c>
      <c r="B5" s="41" t="s">
        <v>37</v>
      </c>
      <c r="C5" s="42" t="s">
        <v>67</v>
      </c>
      <c r="D5" s="43"/>
      <c r="E5" s="45">
        <f>SUM(E6:E8)</f>
        <v>6183</v>
      </c>
      <c r="F5" s="45">
        <f>SUM(F6:F8)</f>
        <v>3533</v>
      </c>
      <c r="G5" s="45">
        <f>SUM(G6:G8)</f>
        <v>2650</v>
      </c>
      <c r="H5" s="46">
        <f t="shared" ref="H5:H7" si="0">G5/E5</f>
        <v>0.42859453339802683</v>
      </c>
      <c r="I5" s="72">
        <f>SUM(I6:I8)</f>
        <v>46</v>
      </c>
      <c r="J5" s="47">
        <f t="shared" ref="J5:J7" si="1">I5/E5</f>
        <v>7.4397541646449945E-3</v>
      </c>
      <c r="K5" s="45">
        <f>SUM(K6:K8)</f>
        <v>81</v>
      </c>
      <c r="L5" s="48">
        <f>SUM(L6:L8)</f>
        <v>2523</v>
      </c>
      <c r="M5" s="42">
        <f>SUM(M6:M8)</f>
        <v>1290</v>
      </c>
      <c r="N5" s="59">
        <f>M5/$L5</f>
        <v>0.51129607609988115</v>
      </c>
      <c r="O5" s="42">
        <f>SUM(O6:O8)</f>
        <v>1233</v>
      </c>
      <c r="P5" s="59">
        <f>O5/$L5</f>
        <v>0.48870392390011891</v>
      </c>
      <c r="Q5" s="35">
        <f t="shared" ref="Q5:Q8" si="2">IF(AND(NOT(ISBLANK($L5)),NOT(ISBLANK($D5))),$E5,0)</f>
        <v>0</v>
      </c>
    </row>
    <row r="6" spans="1:17" s="9" customFormat="1" ht="21" x14ac:dyDescent="0.55000000000000004">
      <c r="B6" s="10"/>
      <c r="C6" s="49" t="s">
        <v>68</v>
      </c>
      <c r="D6" s="50">
        <v>1</v>
      </c>
      <c r="E6" s="51">
        <f>IMPORT12!H2</f>
        <v>2425</v>
      </c>
      <c r="F6" s="51">
        <f>IMPORT12!I2</f>
        <v>1333</v>
      </c>
      <c r="G6" s="51">
        <f>IMPORT12!K2</f>
        <v>1092</v>
      </c>
      <c r="H6" s="36">
        <f t="shared" si="0"/>
        <v>0.45030927835051549</v>
      </c>
      <c r="I6" s="51">
        <f>IMPORT12!M2</f>
        <v>33</v>
      </c>
      <c r="J6" s="36">
        <f t="shared" si="1"/>
        <v>1.3608247422680412E-2</v>
      </c>
      <c r="K6" s="51">
        <f>IMPORT12!P2</f>
        <v>23</v>
      </c>
      <c r="L6" s="53">
        <f>IMPORT12!S2</f>
        <v>1036</v>
      </c>
      <c r="M6" s="49">
        <f>IMPORT12!Z2</f>
        <v>543</v>
      </c>
      <c r="N6" s="58">
        <f>M6/L6</f>
        <v>0.52413127413127414</v>
      </c>
      <c r="O6" s="49">
        <f>IMPORT12!AG2</f>
        <v>493</v>
      </c>
      <c r="P6" s="58">
        <f>O6/L6</f>
        <v>0.47586872586872586</v>
      </c>
      <c r="Q6" s="9">
        <f t="shared" si="2"/>
        <v>2425</v>
      </c>
    </row>
    <row r="7" spans="1:17" s="9" customFormat="1" ht="21" x14ac:dyDescent="0.55000000000000004">
      <c r="B7" s="10"/>
      <c r="C7" s="49" t="s">
        <v>69</v>
      </c>
      <c r="D7" s="50">
        <v>2</v>
      </c>
      <c r="E7" s="51">
        <f>IMPORT12!H3</f>
        <v>2325</v>
      </c>
      <c r="F7" s="51">
        <f>IMPORT12!I3</f>
        <v>1358</v>
      </c>
      <c r="G7" s="51">
        <f>IMPORT12!K3</f>
        <v>967</v>
      </c>
      <c r="H7" s="36">
        <f t="shared" si="0"/>
        <v>0.41591397849462364</v>
      </c>
      <c r="I7" s="51">
        <f>IMPORT12!M3</f>
        <v>13</v>
      </c>
      <c r="J7" s="36">
        <f t="shared" si="1"/>
        <v>5.5913978494623656E-3</v>
      </c>
      <c r="K7" s="51">
        <f>IMPORT12!P3</f>
        <v>29</v>
      </c>
      <c r="L7" s="53">
        <f>IMPORT12!S3</f>
        <v>925</v>
      </c>
      <c r="M7" s="49">
        <f>IMPORT12!Z3</f>
        <v>453</v>
      </c>
      <c r="N7" s="58">
        <f>M7/L7</f>
        <v>0.48972972972972972</v>
      </c>
      <c r="O7" s="49">
        <f>IMPORT12!AG3</f>
        <v>472</v>
      </c>
      <c r="P7" s="58">
        <f>O7/L7</f>
        <v>0.51027027027027028</v>
      </c>
      <c r="Q7" s="9">
        <f t="shared" si="2"/>
        <v>2325</v>
      </c>
    </row>
    <row r="8" spans="1:17" s="9" customFormat="1" ht="21.75" thickBot="1" x14ac:dyDescent="0.6">
      <c r="B8" s="10"/>
      <c r="C8" s="54" t="s">
        <v>70</v>
      </c>
      <c r="D8" s="55">
        <v>3</v>
      </c>
      <c r="E8" s="56">
        <f>IMPORT12!H4</f>
        <v>1433</v>
      </c>
      <c r="F8" s="56">
        <f>IMPORT12!I4</f>
        <v>842</v>
      </c>
      <c r="G8" s="56">
        <f>IMPORT12!K4</f>
        <v>591</v>
      </c>
      <c r="H8" s="61">
        <f t="shared" ref="H8" si="3">G8/E8</f>
        <v>0.41242149337055128</v>
      </c>
      <c r="I8" s="56">
        <f>IMPORT12!M4</f>
        <v>0</v>
      </c>
      <c r="J8" s="61">
        <f t="shared" ref="J8" si="4">I8/E8</f>
        <v>0</v>
      </c>
      <c r="K8" s="56">
        <f>IMPORT12!P4</f>
        <v>29</v>
      </c>
      <c r="L8" s="57">
        <f>IMPORT12!S4</f>
        <v>562</v>
      </c>
      <c r="M8" s="54">
        <f>IMPORT12!Z4</f>
        <v>294</v>
      </c>
      <c r="N8" s="62">
        <f>M8/L8</f>
        <v>0.52313167259786475</v>
      </c>
      <c r="O8" s="54">
        <f>IMPORT12!AG4</f>
        <v>268</v>
      </c>
      <c r="P8" s="62">
        <f>O8/L8</f>
        <v>0.47686832740213525</v>
      </c>
      <c r="Q8" s="9">
        <f t="shared" si="2"/>
        <v>1433</v>
      </c>
    </row>
    <row r="9" spans="1:17" ht="13.5" thickBot="1" x14ac:dyDescent="0.25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6183</v>
      </c>
    </row>
    <row r="10" spans="1:17" ht="13.5" thickBot="1" x14ac:dyDescent="0.25"/>
    <row r="11" spans="1:17" s="2" customFormat="1" x14ac:dyDescent="0.2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36.75" thickBot="1" x14ac:dyDescent="0.25">
      <c r="C12" s="15" t="s">
        <v>75</v>
      </c>
      <c r="D12" s="8" t="s">
        <v>76</v>
      </c>
      <c r="E12" s="15" t="s">
        <v>0</v>
      </c>
      <c r="F12" s="15" t="s">
        <v>77</v>
      </c>
      <c r="G12" s="15" t="s">
        <v>1</v>
      </c>
      <c r="H12" s="15" t="s">
        <v>36</v>
      </c>
      <c r="I12" s="15" t="s">
        <v>2</v>
      </c>
      <c r="J12" s="15" t="s">
        <v>28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5">
      <c r="C13" s="19" t="s">
        <v>116</v>
      </c>
      <c r="D13" s="20">
        <f>COUNTA(D5:D8)</f>
        <v>3</v>
      </c>
      <c r="E13" s="20">
        <f t="shared" ref="E13:P13" si="5">E5</f>
        <v>6183</v>
      </c>
      <c r="F13" s="20">
        <f t="shared" si="5"/>
        <v>3533</v>
      </c>
      <c r="G13" s="20">
        <f t="shared" si="5"/>
        <v>2650</v>
      </c>
      <c r="H13" s="21">
        <f t="shared" si="5"/>
        <v>0.42859453339802683</v>
      </c>
      <c r="I13" s="22">
        <f t="shared" si="5"/>
        <v>46</v>
      </c>
      <c r="J13" s="21">
        <f t="shared" si="5"/>
        <v>7.4397541646449945E-3</v>
      </c>
      <c r="K13" s="20">
        <f t="shared" si="5"/>
        <v>81</v>
      </c>
      <c r="L13" s="20">
        <f t="shared" si="5"/>
        <v>2523</v>
      </c>
      <c r="M13" s="23">
        <f t="shared" si="5"/>
        <v>1290</v>
      </c>
      <c r="N13" s="24">
        <f t="shared" si="5"/>
        <v>0.51129607609988115</v>
      </c>
      <c r="O13" s="25">
        <f t="shared" si="5"/>
        <v>1233</v>
      </c>
      <c r="P13" s="26">
        <f t="shared" si="5"/>
        <v>0.48870392390011891</v>
      </c>
    </row>
    <row r="15" spans="1:17" x14ac:dyDescent="0.2">
      <c r="F15" s="28" t="s">
        <v>78</v>
      </c>
      <c r="G15" s="29">
        <f>(236-COUNTBLANK(G5:G8))/236</f>
        <v>1</v>
      </c>
      <c r="I15" s="30"/>
      <c r="J15" s="30"/>
    </row>
    <row r="16" spans="1:17" x14ac:dyDescent="0.2">
      <c r="F16" s="28" t="s">
        <v>79</v>
      </c>
      <c r="G16" s="31">
        <f>Q9/E13</f>
        <v>1</v>
      </c>
      <c r="I16" s="32"/>
      <c r="J16" s="32"/>
    </row>
    <row r="17" spans="9:12" x14ac:dyDescent="0.2">
      <c r="I17" s="33"/>
      <c r="J17" s="33"/>
    </row>
    <row r="19" spans="9:12" x14ac:dyDescent="0.2">
      <c r="K19" s="30"/>
      <c r="L19" s="30"/>
    </row>
    <row r="20" spans="9:12" x14ac:dyDescent="0.2">
      <c r="K20" s="32"/>
      <c r="L20" s="32"/>
    </row>
    <row r="21" spans="9:12" x14ac:dyDescent="0.2">
      <c r="K21" s="34"/>
      <c r="L21" s="34"/>
    </row>
  </sheetData>
  <pageMargins left="0.7" right="0.7" top="0.75" bottom="0.75" header="0.3" footer="0.3"/>
  <pageSetup paperSize="9" scale="5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topLeftCell="M1" workbookViewId="0">
      <selection activeCell="M4" sqref="M4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2</v>
      </c>
      <c r="D2" t="s">
        <v>103</v>
      </c>
      <c r="E2">
        <v>52</v>
      </c>
      <c r="F2" t="s">
        <v>104</v>
      </c>
      <c r="G2">
        <v>1</v>
      </c>
      <c r="H2">
        <v>2016</v>
      </c>
      <c r="I2">
        <v>1132</v>
      </c>
      <c r="J2">
        <v>56.15</v>
      </c>
      <c r="K2">
        <v>884</v>
      </c>
      <c r="L2">
        <v>43.85</v>
      </c>
      <c r="M2">
        <v>22</v>
      </c>
      <c r="N2">
        <v>1.0900000000000001</v>
      </c>
      <c r="O2">
        <v>2.4900000000000002</v>
      </c>
      <c r="P2">
        <v>25</v>
      </c>
      <c r="Q2">
        <v>1.24</v>
      </c>
      <c r="R2">
        <v>2.83</v>
      </c>
      <c r="S2">
        <v>837</v>
      </c>
      <c r="T2">
        <v>41.52</v>
      </c>
      <c r="U2">
        <v>94.68</v>
      </c>
      <c r="V2">
        <v>1</v>
      </c>
      <c r="W2" t="s">
        <v>105</v>
      </c>
      <c r="X2" t="s">
        <v>7</v>
      </c>
      <c r="Y2" t="s">
        <v>8</v>
      </c>
      <c r="Z2">
        <v>537</v>
      </c>
      <c r="AA2">
        <v>26.64</v>
      </c>
      <c r="AB2">
        <v>64.16</v>
      </c>
      <c r="AC2">
        <v>2</v>
      </c>
      <c r="AD2" t="s">
        <v>106</v>
      </c>
      <c r="AE2" t="s">
        <v>9</v>
      </c>
      <c r="AF2" t="s">
        <v>10</v>
      </c>
      <c r="AG2">
        <v>300</v>
      </c>
      <c r="AH2">
        <v>14.88</v>
      </c>
      <c r="AI2">
        <v>35.840000000000003</v>
      </c>
    </row>
    <row r="3" spans="1:35" x14ac:dyDescent="0.2">
      <c r="A3" t="s">
        <v>101</v>
      </c>
      <c r="B3" t="s">
        <v>102</v>
      </c>
      <c r="C3">
        <v>2</v>
      </c>
      <c r="D3" t="s">
        <v>103</v>
      </c>
      <c r="E3">
        <v>52</v>
      </c>
      <c r="F3" t="s">
        <v>104</v>
      </c>
      <c r="G3">
        <v>2</v>
      </c>
      <c r="H3">
        <v>1726</v>
      </c>
      <c r="I3">
        <v>957</v>
      </c>
      <c r="J3">
        <v>55.45</v>
      </c>
      <c r="K3">
        <v>769</v>
      </c>
      <c r="L3">
        <v>44.55</v>
      </c>
      <c r="M3">
        <v>21</v>
      </c>
      <c r="N3">
        <v>1.22</v>
      </c>
      <c r="O3">
        <v>2.73</v>
      </c>
      <c r="P3">
        <v>32</v>
      </c>
      <c r="Q3">
        <v>1.85</v>
      </c>
      <c r="R3">
        <v>4.16</v>
      </c>
      <c r="S3">
        <v>716</v>
      </c>
      <c r="T3">
        <v>41.48</v>
      </c>
      <c r="U3">
        <v>93.11</v>
      </c>
      <c r="V3">
        <v>1</v>
      </c>
      <c r="W3" t="s">
        <v>105</v>
      </c>
      <c r="X3" t="s">
        <v>7</v>
      </c>
      <c r="Y3" t="s">
        <v>8</v>
      </c>
      <c r="Z3">
        <v>448</v>
      </c>
      <c r="AA3">
        <v>25.96</v>
      </c>
      <c r="AB3">
        <v>62.57</v>
      </c>
      <c r="AC3">
        <v>2</v>
      </c>
      <c r="AD3" t="s">
        <v>106</v>
      </c>
      <c r="AE3" t="s">
        <v>9</v>
      </c>
      <c r="AF3" t="s">
        <v>10</v>
      </c>
      <c r="AG3">
        <v>268</v>
      </c>
      <c r="AH3">
        <v>15.53</v>
      </c>
      <c r="AI3">
        <v>37.43</v>
      </c>
    </row>
    <row r="4" spans="1:35" x14ac:dyDescent="0.2">
      <c r="A4" t="s">
        <v>101</v>
      </c>
      <c r="B4" t="s">
        <v>102</v>
      </c>
      <c r="C4">
        <v>2</v>
      </c>
      <c r="D4" t="s">
        <v>103</v>
      </c>
      <c r="E4">
        <v>52</v>
      </c>
      <c r="F4" t="s">
        <v>104</v>
      </c>
      <c r="G4">
        <v>3</v>
      </c>
      <c r="H4">
        <v>1521</v>
      </c>
      <c r="I4">
        <v>774</v>
      </c>
      <c r="J4">
        <v>50.89</v>
      </c>
      <c r="K4">
        <v>747</v>
      </c>
      <c r="L4">
        <v>49.11</v>
      </c>
      <c r="M4">
        <v>10</v>
      </c>
      <c r="N4">
        <v>0.66</v>
      </c>
      <c r="O4">
        <v>1.34</v>
      </c>
      <c r="P4">
        <v>17</v>
      </c>
      <c r="Q4">
        <v>1.1200000000000001</v>
      </c>
      <c r="R4">
        <v>2.2799999999999998</v>
      </c>
      <c r="S4">
        <v>720</v>
      </c>
      <c r="T4">
        <v>47.34</v>
      </c>
      <c r="U4">
        <v>96.39</v>
      </c>
      <c r="V4">
        <v>1</v>
      </c>
      <c r="W4" t="s">
        <v>105</v>
      </c>
      <c r="X4" t="s">
        <v>7</v>
      </c>
      <c r="Y4" t="s">
        <v>8</v>
      </c>
      <c r="Z4">
        <v>318</v>
      </c>
      <c r="AA4">
        <v>20.91</v>
      </c>
      <c r="AB4">
        <v>44.17</v>
      </c>
      <c r="AC4">
        <v>2</v>
      </c>
      <c r="AD4" t="s">
        <v>106</v>
      </c>
      <c r="AE4" t="s">
        <v>9</v>
      </c>
      <c r="AF4" t="s">
        <v>10</v>
      </c>
      <c r="AG4">
        <v>402</v>
      </c>
      <c r="AH4">
        <v>26.43</v>
      </c>
      <c r="AI4">
        <v>55.83</v>
      </c>
    </row>
    <row r="5" spans="1:35" x14ac:dyDescent="0.2">
      <c r="A5" t="s">
        <v>101</v>
      </c>
      <c r="B5" t="s">
        <v>102</v>
      </c>
      <c r="C5">
        <v>2</v>
      </c>
      <c r="D5" t="s">
        <v>103</v>
      </c>
      <c r="E5">
        <v>52</v>
      </c>
      <c r="F5" t="s">
        <v>104</v>
      </c>
      <c r="G5">
        <v>4</v>
      </c>
      <c r="H5">
        <v>1982</v>
      </c>
      <c r="I5">
        <v>1107</v>
      </c>
      <c r="J5">
        <v>55.85</v>
      </c>
      <c r="K5">
        <v>875</v>
      </c>
      <c r="L5">
        <v>44.15</v>
      </c>
      <c r="M5">
        <v>19</v>
      </c>
      <c r="N5">
        <v>0.96</v>
      </c>
      <c r="O5">
        <v>2.17</v>
      </c>
      <c r="P5">
        <v>14</v>
      </c>
      <c r="Q5">
        <v>0.71</v>
      </c>
      <c r="R5">
        <v>1.6</v>
      </c>
      <c r="S5">
        <v>842</v>
      </c>
      <c r="T5">
        <v>42.48</v>
      </c>
      <c r="U5">
        <v>96.23</v>
      </c>
      <c r="V5">
        <v>1</v>
      </c>
      <c r="W5" t="s">
        <v>105</v>
      </c>
      <c r="X5" t="s">
        <v>7</v>
      </c>
      <c r="Y5" t="s">
        <v>8</v>
      </c>
      <c r="Z5">
        <v>398</v>
      </c>
      <c r="AA5">
        <v>20.079999999999998</v>
      </c>
      <c r="AB5">
        <v>47.27</v>
      </c>
      <c r="AC5">
        <v>2</v>
      </c>
      <c r="AD5" t="s">
        <v>106</v>
      </c>
      <c r="AE5" t="s">
        <v>9</v>
      </c>
      <c r="AF5" t="s">
        <v>10</v>
      </c>
      <c r="AG5">
        <v>444</v>
      </c>
      <c r="AH5">
        <v>22.4</v>
      </c>
      <c r="AI5">
        <v>52.73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Q22"/>
  <sheetViews>
    <sheetView tabSelected="1"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40">
        <v>2</v>
      </c>
      <c r="B5" s="41" t="s">
        <v>37</v>
      </c>
      <c r="C5" s="42" t="s">
        <v>27</v>
      </c>
      <c r="D5" s="43"/>
      <c r="E5" s="45">
        <f>SUM(E6:E9)</f>
        <v>7245</v>
      </c>
      <c r="F5" s="45">
        <f>SUM(F6:F9)</f>
        <v>3970</v>
      </c>
      <c r="G5" s="45">
        <f>SUM(G6:G9)</f>
        <v>3275</v>
      </c>
      <c r="H5" s="46">
        <f t="shared" ref="H5:H9" si="0">G5/E5</f>
        <v>0.45203588681849549</v>
      </c>
      <c r="I5" s="72">
        <f>SUM(I6:I9)</f>
        <v>72</v>
      </c>
      <c r="J5" s="47">
        <f t="shared" ref="J5:J9" si="1">I5/E5</f>
        <v>9.9378881987577643E-3</v>
      </c>
      <c r="K5" s="45">
        <f>SUM(K6:K9)</f>
        <v>88</v>
      </c>
      <c r="L5" s="48">
        <f>SUM(L6:L9)</f>
        <v>3115</v>
      </c>
      <c r="M5" s="42">
        <f>SUM(M6:M9)</f>
        <v>1701</v>
      </c>
      <c r="N5" s="59">
        <f>M5/$L5</f>
        <v>0.54606741573033712</v>
      </c>
      <c r="O5" s="42">
        <f>SUM(O6:O9)</f>
        <v>1414</v>
      </c>
      <c r="P5" s="59">
        <f>O5/$L5</f>
        <v>0.45393258426966293</v>
      </c>
      <c r="Q5" s="35">
        <f t="shared" ref="Q5:Q7" si="2">IF(AND(NOT(ISBLANK($L5)),NOT(ISBLANK($D5))),$E5,0)</f>
        <v>0</v>
      </c>
    </row>
    <row r="6" spans="1:17" s="9" customFormat="1" ht="21" x14ac:dyDescent="0.55000000000000004">
      <c r="B6" s="10"/>
      <c r="C6" s="49" t="s">
        <v>71</v>
      </c>
      <c r="D6" s="50">
        <v>1</v>
      </c>
      <c r="E6" s="51">
        <f>IMPORT13!H2</f>
        <v>2016</v>
      </c>
      <c r="F6" s="51">
        <f>IMPORT13!I2</f>
        <v>1132</v>
      </c>
      <c r="G6" s="51">
        <f>IMPORT13!K2</f>
        <v>884</v>
      </c>
      <c r="H6" s="36">
        <f t="shared" si="0"/>
        <v>0.43849206349206349</v>
      </c>
      <c r="I6" s="51">
        <f>IMPORT13!M2</f>
        <v>22</v>
      </c>
      <c r="J6" s="36">
        <f t="shared" si="1"/>
        <v>1.0912698412698412E-2</v>
      </c>
      <c r="K6" s="51">
        <f>IMPORT13!P2</f>
        <v>25</v>
      </c>
      <c r="L6" s="53">
        <f>IMPORT13!S2</f>
        <v>837</v>
      </c>
      <c r="M6" s="49">
        <f>IMPORT13!Z2</f>
        <v>537</v>
      </c>
      <c r="N6" s="58">
        <f>M6/L6</f>
        <v>0.64157706093189959</v>
      </c>
      <c r="O6" s="49">
        <f>IMPORT13!AG2</f>
        <v>300</v>
      </c>
      <c r="P6" s="58">
        <f>O6/L6</f>
        <v>0.35842293906810035</v>
      </c>
      <c r="Q6" s="9">
        <f t="shared" si="2"/>
        <v>2016</v>
      </c>
    </row>
    <row r="7" spans="1:17" s="9" customFormat="1" ht="21" x14ac:dyDescent="0.55000000000000004">
      <c r="B7" s="10"/>
      <c r="C7" s="49" t="s">
        <v>72</v>
      </c>
      <c r="D7" s="50">
        <v>2</v>
      </c>
      <c r="E7" s="51">
        <f>IMPORT13!H3</f>
        <v>1726</v>
      </c>
      <c r="F7" s="51">
        <f>IMPORT13!I3</f>
        <v>957</v>
      </c>
      <c r="G7" s="51">
        <f>IMPORT13!K3</f>
        <v>769</v>
      </c>
      <c r="H7" s="36">
        <f t="shared" si="0"/>
        <v>0.44553881807647738</v>
      </c>
      <c r="I7" s="51">
        <f>IMPORT13!M3</f>
        <v>21</v>
      </c>
      <c r="J7" s="36">
        <f t="shared" si="1"/>
        <v>1.2166859791425261E-2</v>
      </c>
      <c r="K7" s="51">
        <f>IMPORT13!P3</f>
        <v>32</v>
      </c>
      <c r="L7" s="53">
        <f>IMPORT13!S3</f>
        <v>716</v>
      </c>
      <c r="M7" s="49">
        <f>IMPORT13!Z3</f>
        <v>448</v>
      </c>
      <c r="N7" s="58">
        <f>M7/L7</f>
        <v>0.62569832402234637</v>
      </c>
      <c r="O7" s="49">
        <f>IMPORT13!AG3</f>
        <v>268</v>
      </c>
      <c r="P7" s="58">
        <f>O7/L7</f>
        <v>0.37430167597765363</v>
      </c>
      <c r="Q7" s="9">
        <f t="shared" si="2"/>
        <v>1726</v>
      </c>
    </row>
    <row r="8" spans="1:17" s="9" customFormat="1" ht="21" x14ac:dyDescent="0.55000000000000004">
      <c r="B8" s="10"/>
      <c r="C8" s="49" t="s">
        <v>73</v>
      </c>
      <c r="D8" s="50">
        <v>3</v>
      </c>
      <c r="E8" s="51">
        <f>IMPORT13!H4</f>
        <v>1521</v>
      </c>
      <c r="F8" s="51">
        <f>IMPORT13!I4</f>
        <v>774</v>
      </c>
      <c r="G8" s="51">
        <f>IMPORT13!K4</f>
        <v>747</v>
      </c>
      <c r="H8" s="36">
        <f t="shared" si="0"/>
        <v>0.4911242603550296</v>
      </c>
      <c r="I8" s="51">
        <f>IMPORT13!M4</f>
        <v>10</v>
      </c>
      <c r="J8" s="36">
        <f t="shared" si="1"/>
        <v>6.5746219592373442E-3</v>
      </c>
      <c r="K8" s="51">
        <f>IMPORT13!P4</f>
        <v>17</v>
      </c>
      <c r="L8" s="53">
        <f>IMPORT13!S4</f>
        <v>720</v>
      </c>
      <c r="M8" s="49">
        <f>IMPORT13!Z4</f>
        <v>318</v>
      </c>
      <c r="N8" s="58">
        <f>M8/L8</f>
        <v>0.44166666666666665</v>
      </c>
      <c r="O8" s="49">
        <f>IMPORT13!AG4</f>
        <v>402</v>
      </c>
      <c r="P8" s="58">
        <f>O8/L8</f>
        <v>0.55833333333333335</v>
      </c>
      <c r="Q8" s="9">
        <f t="shared" ref="Q8:Q9" si="3">IF(AND(NOT(ISBLANK($L8)),NOT(ISBLANK($D8))),$E8,0)</f>
        <v>1521</v>
      </c>
    </row>
    <row r="9" spans="1:17" s="9" customFormat="1" ht="21.75" thickBot="1" x14ac:dyDescent="0.6">
      <c r="B9" s="10"/>
      <c r="C9" s="54" t="s">
        <v>74</v>
      </c>
      <c r="D9" s="55">
        <v>4</v>
      </c>
      <c r="E9" s="56">
        <f>IMPORT13!H5</f>
        <v>1982</v>
      </c>
      <c r="F9" s="56">
        <f>IMPORT13!I5</f>
        <v>1107</v>
      </c>
      <c r="G9" s="56">
        <f>IMPORT13!K5</f>
        <v>875</v>
      </c>
      <c r="H9" s="61">
        <f t="shared" si="0"/>
        <v>0.44147325933400605</v>
      </c>
      <c r="I9" s="56">
        <f>IMPORT13!M5</f>
        <v>19</v>
      </c>
      <c r="J9" s="61">
        <f t="shared" si="1"/>
        <v>9.5862764883955596E-3</v>
      </c>
      <c r="K9" s="56">
        <f>IMPORT13!P5</f>
        <v>14</v>
      </c>
      <c r="L9" s="57">
        <f>IMPORT13!S5</f>
        <v>842</v>
      </c>
      <c r="M9" s="54">
        <f>IMPORT13!Z5</f>
        <v>398</v>
      </c>
      <c r="N9" s="62">
        <f>M9/L9</f>
        <v>0.47268408551068886</v>
      </c>
      <c r="O9" s="54">
        <f>IMPORT13!AG5</f>
        <v>444</v>
      </c>
      <c r="P9" s="62">
        <f>O9/L9</f>
        <v>0.52731591448931114</v>
      </c>
      <c r="Q9" s="9">
        <f t="shared" si="3"/>
        <v>1982</v>
      </c>
    </row>
    <row r="10" spans="1:17" ht="13.5" thickBot="1" x14ac:dyDescent="0.25"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>
        <f>SUM(Q5:Q9)</f>
        <v>7245</v>
      </c>
    </row>
    <row r="11" spans="1:17" ht="13.5" thickBot="1" x14ac:dyDescent="0.25"/>
    <row r="12" spans="1:17" s="2" customFormat="1" x14ac:dyDescent="0.2">
      <c r="M12" s="13" t="str">
        <f>M3</f>
        <v>Emmanuel</v>
      </c>
      <c r="N12" s="14" t="str">
        <f>N3</f>
        <v>MACRON</v>
      </c>
      <c r="O12" s="13" t="str">
        <f>O3</f>
        <v>Marine</v>
      </c>
      <c r="P12" s="14" t="str">
        <f>P3</f>
        <v>LE PEN</v>
      </c>
    </row>
    <row r="13" spans="1:17" s="18" customFormat="1" ht="36.75" thickBot="1" x14ac:dyDescent="0.25">
      <c r="C13" s="15" t="s">
        <v>75</v>
      </c>
      <c r="D13" s="8" t="s">
        <v>76</v>
      </c>
      <c r="E13" s="15" t="s">
        <v>0</v>
      </c>
      <c r="F13" s="15" t="s">
        <v>77</v>
      </c>
      <c r="G13" s="15" t="s">
        <v>1</v>
      </c>
      <c r="H13" s="15" t="s">
        <v>36</v>
      </c>
      <c r="I13" s="15" t="s">
        <v>2</v>
      </c>
      <c r="J13" s="15" t="s">
        <v>28</v>
      </c>
      <c r="K13" s="15" t="s">
        <v>3</v>
      </c>
      <c r="L13" s="15" t="s">
        <v>4</v>
      </c>
      <c r="M13" s="16" t="s">
        <v>5</v>
      </c>
      <c r="N13" s="17" t="s">
        <v>6</v>
      </c>
      <c r="O13" s="16" t="s">
        <v>5</v>
      </c>
      <c r="P13" s="17" t="s">
        <v>6</v>
      </c>
    </row>
    <row r="14" spans="1:17" s="27" customFormat="1" ht="25.5" customHeight="1" thickBot="1" x14ac:dyDescent="0.25">
      <c r="C14" s="19" t="s">
        <v>27</v>
      </c>
      <c r="D14" s="20">
        <f>COUNTA(D5:D9)</f>
        <v>4</v>
      </c>
      <c r="E14" s="20">
        <f t="shared" ref="E14:P14" si="4">E5</f>
        <v>7245</v>
      </c>
      <c r="F14" s="20">
        <f t="shared" si="4"/>
        <v>3970</v>
      </c>
      <c r="G14" s="20">
        <f t="shared" si="4"/>
        <v>3275</v>
      </c>
      <c r="H14" s="21">
        <f t="shared" si="4"/>
        <v>0.45203588681849549</v>
      </c>
      <c r="I14" s="22">
        <f t="shared" si="4"/>
        <v>72</v>
      </c>
      <c r="J14" s="21">
        <f t="shared" si="4"/>
        <v>9.9378881987577643E-3</v>
      </c>
      <c r="K14" s="20">
        <f t="shared" si="4"/>
        <v>88</v>
      </c>
      <c r="L14" s="20">
        <f t="shared" si="4"/>
        <v>3115</v>
      </c>
      <c r="M14" s="23">
        <f t="shared" si="4"/>
        <v>1701</v>
      </c>
      <c r="N14" s="24">
        <f t="shared" si="4"/>
        <v>0.54606741573033712</v>
      </c>
      <c r="O14" s="25">
        <f t="shared" si="4"/>
        <v>1414</v>
      </c>
      <c r="P14" s="26">
        <f t="shared" si="4"/>
        <v>0.45393258426966293</v>
      </c>
    </row>
    <row r="16" spans="1:17" x14ac:dyDescent="0.2">
      <c r="F16" s="28" t="s">
        <v>78</v>
      </c>
      <c r="G16" s="29">
        <f>(236-COUNTBLANK(G5:G9))/236</f>
        <v>1</v>
      </c>
      <c r="I16" s="30"/>
      <c r="J16" s="30"/>
    </row>
    <row r="17" spans="6:12" x14ac:dyDescent="0.2">
      <c r="F17" s="28" t="s">
        <v>79</v>
      </c>
      <c r="G17" s="31">
        <f>Q10/E14</f>
        <v>1</v>
      </c>
      <c r="I17" s="32"/>
      <c r="J17" s="32"/>
    </row>
    <row r="18" spans="6:12" x14ac:dyDescent="0.2">
      <c r="I18" s="33"/>
      <c r="J18" s="33"/>
    </row>
    <row r="20" spans="6:12" x14ac:dyDescent="0.2">
      <c r="K20" s="30"/>
      <c r="L20" s="30"/>
    </row>
    <row r="21" spans="6:12" x14ac:dyDescent="0.2">
      <c r="K21" s="32"/>
      <c r="L21" s="32"/>
    </row>
    <row r="22" spans="6:12" x14ac:dyDescent="0.2">
      <c r="K22" s="34"/>
      <c r="L22" s="34"/>
    </row>
  </sheetData>
  <pageMargins left="0.7" right="0.7" top="0.75" bottom="0.75" header="0.3" footer="0.3"/>
  <pageSetup paperSize="9" scale="5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opLeftCell="W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3</v>
      </c>
      <c r="D2" t="s">
        <v>109</v>
      </c>
      <c r="E2">
        <v>15</v>
      </c>
      <c r="F2" t="s">
        <v>113</v>
      </c>
      <c r="G2">
        <v>1</v>
      </c>
      <c r="H2">
        <v>1469</v>
      </c>
      <c r="I2">
        <v>1055</v>
      </c>
      <c r="J2">
        <v>71.819999999999993</v>
      </c>
      <c r="K2">
        <v>414</v>
      </c>
      <c r="L2">
        <v>28.18</v>
      </c>
      <c r="M2">
        <v>30</v>
      </c>
      <c r="N2">
        <v>2.04</v>
      </c>
      <c r="O2">
        <v>7.25</v>
      </c>
      <c r="P2">
        <v>7</v>
      </c>
      <c r="Q2">
        <v>0.48</v>
      </c>
      <c r="R2">
        <v>1.69</v>
      </c>
      <c r="S2">
        <v>377</v>
      </c>
      <c r="T2">
        <v>25.66</v>
      </c>
      <c r="U2">
        <v>91.06</v>
      </c>
      <c r="V2">
        <v>1</v>
      </c>
      <c r="W2" t="s">
        <v>105</v>
      </c>
      <c r="X2" t="s">
        <v>7</v>
      </c>
      <c r="Y2" t="s">
        <v>8</v>
      </c>
      <c r="Z2">
        <v>202</v>
      </c>
      <c r="AA2">
        <v>13.75</v>
      </c>
      <c r="AB2">
        <v>53.58</v>
      </c>
      <c r="AC2">
        <v>2</v>
      </c>
      <c r="AD2" t="s">
        <v>106</v>
      </c>
      <c r="AE2" t="s">
        <v>9</v>
      </c>
      <c r="AF2" t="s">
        <v>10</v>
      </c>
      <c r="AG2">
        <v>175</v>
      </c>
      <c r="AH2">
        <v>11.91</v>
      </c>
      <c r="AI2">
        <v>46.42</v>
      </c>
    </row>
    <row r="3" spans="1:35" x14ac:dyDescent="0.2">
      <c r="A3" t="s">
        <v>101</v>
      </c>
      <c r="B3" t="s">
        <v>102</v>
      </c>
      <c r="C3">
        <v>3</v>
      </c>
      <c r="D3" t="s">
        <v>109</v>
      </c>
      <c r="E3">
        <v>15</v>
      </c>
      <c r="F3" t="s">
        <v>113</v>
      </c>
      <c r="G3">
        <v>2</v>
      </c>
      <c r="H3">
        <v>1436</v>
      </c>
      <c r="I3">
        <v>1042</v>
      </c>
      <c r="J3">
        <v>72.56</v>
      </c>
      <c r="K3">
        <v>394</v>
      </c>
      <c r="L3">
        <v>27.44</v>
      </c>
      <c r="M3">
        <v>33</v>
      </c>
      <c r="N3">
        <v>2.2999999999999998</v>
      </c>
      <c r="O3">
        <v>8.3800000000000008</v>
      </c>
      <c r="P3">
        <v>8</v>
      </c>
      <c r="Q3">
        <v>0.56000000000000005</v>
      </c>
      <c r="R3">
        <v>2.0299999999999998</v>
      </c>
      <c r="S3">
        <v>353</v>
      </c>
      <c r="T3">
        <v>24.58</v>
      </c>
      <c r="U3">
        <v>89.59</v>
      </c>
      <c r="V3">
        <v>1</v>
      </c>
      <c r="W3" t="s">
        <v>105</v>
      </c>
      <c r="X3" t="s">
        <v>7</v>
      </c>
      <c r="Y3" t="s">
        <v>8</v>
      </c>
      <c r="Z3">
        <v>189</v>
      </c>
      <c r="AA3">
        <v>13.16</v>
      </c>
      <c r="AB3">
        <v>53.54</v>
      </c>
      <c r="AC3">
        <v>2</v>
      </c>
      <c r="AD3" t="s">
        <v>106</v>
      </c>
      <c r="AE3" t="s">
        <v>9</v>
      </c>
      <c r="AF3" t="s">
        <v>10</v>
      </c>
      <c r="AG3">
        <v>164</v>
      </c>
      <c r="AH3">
        <v>11.42</v>
      </c>
      <c r="AI3">
        <v>46.46</v>
      </c>
    </row>
    <row r="4" spans="1:35" x14ac:dyDescent="0.2">
      <c r="A4" t="s">
        <v>101</v>
      </c>
      <c r="B4" t="s">
        <v>102</v>
      </c>
      <c r="C4">
        <v>3</v>
      </c>
      <c r="D4" t="s">
        <v>109</v>
      </c>
      <c r="E4">
        <v>15</v>
      </c>
      <c r="F4" t="s">
        <v>113</v>
      </c>
      <c r="G4">
        <v>3</v>
      </c>
      <c r="H4">
        <v>1121</v>
      </c>
      <c r="I4">
        <v>793</v>
      </c>
      <c r="J4">
        <v>70.739999999999995</v>
      </c>
      <c r="K4">
        <v>328</v>
      </c>
      <c r="L4">
        <v>29.26</v>
      </c>
      <c r="M4">
        <v>23</v>
      </c>
      <c r="N4">
        <v>2.0499999999999998</v>
      </c>
      <c r="O4">
        <v>7.01</v>
      </c>
      <c r="P4">
        <v>4</v>
      </c>
      <c r="Q4">
        <v>0.36</v>
      </c>
      <c r="R4">
        <v>1.22</v>
      </c>
      <c r="S4">
        <v>301</v>
      </c>
      <c r="T4">
        <v>26.85</v>
      </c>
      <c r="U4">
        <v>91.77</v>
      </c>
      <c r="V4">
        <v>1</v>
      </c>
      <c r="W4" t="s">
        <v>105</v>
      </c>
      <c r="X4" t="s">
        <v>7</v>
      </c>
      <c r="Y4" t="s">
        <v>8</v>
      </c>
      <c r="Z4">
        <v>147</v>
      </c>
      <c r="AA4">
        <v>13.11</v>
      </c>
      <c r="AB4">
        <v>48.84</v>
      </c>
      <c r="AC4">
        <v>2</v>
      </c>
      <c r="AD4" t="s">
        <v>106</v>
      </c>
      <c r="AE4" t="s">
        <v>9</v>
      </c>
      <c r="AF4" t="s">
        <v>10</v>
      </c>
      <c r="AG4">
        <v>154</v>
      </c>
      <c r="AH4">
        <v>13.74</v>
      </c>
      <c r="AI4">
        <v>51.16</v>
      </c>
    </row>
    <row r="5" spans="1:35" x14ac:dyDescent="0.2">
      <c r="A5" t="s">
        <v>101</v>
      </c>
      <c r="B5" t="s">
        <v>102</v>
      </c>
      <c r="C5">
        <v>3</v>
      </c>
      <c r="D5" t="s">
        <v>109</v>
      </c>
      <c r="E5">
        <v>15</v>
      </c>
      <c r="F5" t="s">
        <v>113</v>
      </c>
      <c r="G5">
        <v>4</v>
      </c>
      <c r="H5">
        <v>1762</v>
      </c>
      <c r="I5">
        <v>1028</v>
      </c>
      <c r="J5">
        <v>58.34</v>
      </c>
      <c r="K5">
        <v>734</v>
      </c>
      <c r="L5">
        <v>41.66</v>
      </c>
      <c r="M5">
        <v>40</v>
      </c>
      <c r="N5">
        <v>2.27</v>
      </c>
      <c r="O5">
        <v>5.45</v>
      </c>
      <c r="P5">
        <v>14</v>
      </c>
      <c r="Q5">
        <v>0.79</v>
      </c>
      <c r="R5">
        <v>1.91</v>
      </c>
      <c r="S5">
        <v>680</v>
      </c>
      <c r="T5">
        <v>38.590000000000003</v>
      </c>
      <c r="U5">
        <v>92.64</v>
      </c>
      <c r="V5">
        <v>1</v>
      </c>
      <c r="W5" t="s">
        <v>105</v>
      </c>
      <c r="X5" t="s">
        <v>7</v>
      </c>
      <c r="Y5" t="s">
        <v>8</v>
      </c>
      <c r="Z5">
        <v>447</v>
      </c>
      <c r="AA5">
        <v>25.37</v>
      </c>
      <c r="AB5">
        <v>65.739999999999995</v>
      </c>
      <c r="AC5">
        <v>2</v>
      </c>
      <c r="AD5" t="s">
        <v>106</v>
      </c>
      <c r="AE5" t="s">
        <v>9</v>
      </c>
      <c r="AF5" t="s">
        <v>10</v>
      </c>
      <c r="AG5">
        <v>233</v>
      </c>
      <c r="AH5">
        <v>13.22</v>
      </c>
      <c r="AI5">
        <v>34.26</v>
      </c>
    </row>
    <row r="6" spans="1:35" x14ac:dyDescent="0.2">
      <c r="A6" t="s">
        <v>101</v>
      </c>
      <c r="B6" t="s">
        <v>102</v>
      </c>
      <c r="C6">
        <v>3</v>
      </c>
      <c r="D6" t="s">
        <v>109</v>
      </c>
      <c r="E6">
        <v>15</v>
      </c>
      <c r="F6" t="s">
        <v>113</v>
      </c>
      <c r="G6">
        <v>5</v>
      </c>
      <c r="H6">
        <v>1369</v>
      </c>
      <c r="I6">
        <v>841</v>
      </c>
      <c r="J6">
        <v>61.43</v>
      </c>
      <c r="K6">
        <v>528</v>
      </c>
      <c r="L6">
        <v>38.57</v>
      </c>
      <c r="M6">
        <v>30</v>
      </c>
      <c r="N6">
        <v>2.19</v>
      </c>
      <c r="O6">
        <v>5.68</v>
      </c>
      <c r="P6">
        <v>8</v>
      </c>
      <c r="Q6">
        <v>0.57999999999999996</v>
      </c>
      <c r="R6">
        <v>1.52</v>
      </c>
      <c r="S6">
        <v>490</v>
      </c>
      <c r="T6">
        <v>35.79</v>
      </c>
      <c r="U6">
        <v>92.8</v>
      </c>
      <c r="V6">
        <v>1</v>
      </c>
      <c r="W6" t="s">
        <v>105</v>
      </c>
      <c r="X6" t="s">
        <v>7</v>
      </c>
      <c r="Y6" t="s">
        <v>8</v>
      </c>
      <c r="Z6">
        <v>281</v>
      </c>
      <c r="AA6">
        <v>20.53</v>
      </c>
      <c r="AB6">
        <v>57.35</v>
      </c>
      <c r="AC6">
        <v>2</v>
      </c>
      <c r="AD6" t="s">
        <v>106</v>
      </c>
      <c r="AE6" t="s">
        <v>9</v>
      </c>
      <c r="AF6" t="s">
        <v>10</v>
      </c>
      <c r="AG6">
        <v>209</v>
      </c>
      <c r="AH6">
        <v>15.27</v>
      </c>
      <c r="AI6">
        <v>42.65</v>
      </c>
    </row>
    <row r="7" spans="1:35" x14ac:dyDescent="0.2">
      <c r="A7" t="s">
        <v>101</v>
      </c>
      <c r="B7" t="s">
        <v>102</v>
      </c>
      <c r="C7">
        <v>3</v>
      </c>
      <c r="D7" t="s">
        <v>109</v>
      </c>
      <c r="E7">
        <v>15</v>
      </c>
      <c r="F7" t="s">
        <v>113</v>
      </c>
      <c r="G7">
        <v>6</v>
      </c>
      <c r="H7">
        <v>1131</v>
      </c>
      <c r="I7">
        <v>812</v>
      </c>
      <c r="J7">
        <v>71.790000000000006</v>
      </c>
      <c r="K7">
        <v>319</v>
      </c>
      <c r="L7">
        <v>28.21</v>
      </c>
      <c r="M7">
        <v>15</v>
      </c>
      <c r="N7">
        <v>1.33</v>
      </c>
      <c r="O7">
        <v>4.7</v>
      </c>
      <c r="P7">
        <v>10</v>
      </c>
      <c r="Q7">
        <v>0.88</v>
      </c>
      <c r="R7">
        <v>3.13</v>
      </c>
      <c r="S7">
        <v>294</v>
      </c>
      <c r="T7">
        <v>25.99</v>
      </c>
      <c r="U7">
        <v>92.16</v>
      </c>
      <c r="V7">
        <v>1</v>
      </c>
      <c r="W7" t="s">
        <v>105</v>
      </c>
      <c r="X7" t="s">
        <v>7</v>
      </c>
      <c r="Y7" t="s">
        <v>8</v>
      </c>
      <c r="Z7">
        <v>159</v>
      </c>
      <c r="AA7">
        <v>14.06</v>
      </c>
      <c r="AB7">
        <v>54.08</v>
      </c>
      <c r="AC7">
        <v>2</v>
      </c>
      <c r="AD7" t="s">
        <v>106</v>
      </c>
      <c r="AE7" t="s">
        <v>9</v>
      </c>
      <c r="AF7" t="s">
        <v>10</v>
      </c>
      <c r="AG7">
        <v>135</v>
      </c>
      <c r="AH7">
        <v>11.94</v>
      </c>
      <c r="AI7">
        <v>45.92</v>
      </c>
    </row>
    <row r="8" spans="1:35" x14ac:dyDescent="0.2">
      <c r="A8" t="s">
        <v>101</v>
      </c>
      <c r="B8" t="s">
        <v>102</v>
      </c>
      <c r="C8">
        <v>3</v>
      </c>
      <c r="D8" t="s">
        <v>109</v>
      </c>
      <c r="E8">
        <v>15</v>
      </c>
      <c r="F8" t="s">
        <v>113</v>
      </c>
      <c r="G8">
        <v>7</v>
      </c>
      <c r="H8">
        <v>1052</v>
      </c>
      <c r="I8">
        <v>833</v>
      </c>
      <c r="J8">
        <v>79.180000000000007</v>
      </c>
      <c r="K8">
        <v>219</v>
      </c>
      <c r="L8">
        <v>20.82</v>
      </c>
      <c r="M8">
        <v>16</v>
      </c>
      <c r="N8">
        <v>1.52</v>
      </c>
      <c r="O8">
        <v>7.31</v>
      </c>
      <c r="P8">
        <v>4</v>
      </c>
      <c r="Q8">
        <v>0.38</v>
      </c>
      <c r="R8">
        <v>1.83</v>
      </c>
      <c r="S8">
        <v>199</v>
      </c>
      <c r="T8">
        <v>18.920000000000002</v>
      </c>
      <c r="U8">
        <v>90.87</v>
      </c>
      <c r="V8">
        <v>1</v>
      </c>
      <c r="W8" t="s">
        <v>105</v>
      </c>
      <c r="X8" t="s">
        <v>7</v>
      </c>
      <c r="Y8" t="s">
        <v>8</v>
      </c>
      <c r="Z8">
        <v>113</v>
      </c>
      <c r="AA8">
        <v>10.74</v>
      </c>
      <c r="AB8">
        <v>56.78</v>
      </c>
      <c r="AC8">
        <v>2</v>
      </c>
      <c r="AD8" t="s">
        <v>106</v>
      </c>
      <c r="AE8" t="s">
        <v>9</v>
      </c>
      <c r="AF8" t="s">
        <v>10</v>
      </c>
      <c r="AG8">
        <v>86</v>
      </c>
      <c r="AH8">
        <v>8.17</v>
      </c>
      <c r="AI8">
        <v>43.22</v>
      </c>
    </row>
    <row r="9" spans="1:35" x14ac:dyDescent="0.2">
      <c r="A9" t="s">
        <v>101</v>
      </c>
      <c r="B9" t="s">
        <v>102</v>
      </c>
      <c r="C9">
        <v>3</v>
      </c>
      <c r="D9" t="s">
        <v>109</v>
      </c>
      <c r="E9">
        <v>15</v>
      </c>
      <c r="F9" t="s">
        <v>113</v>
      </c>
      <c r="G9">
        <v>8</v>
      </c>
      <c r="H9">
        <v>1125</v>
      </c>
      <c r="I9">
        <v>879</v>
      </c>
      <c r="J9">
        <v>78.13</v>
      </c>
      <c r="K9">
        <v>246</v>
      </c>
      <c r="L9">
        <v>21.87</v>
      </c>
      <c r="M9">
        <v>20</v>
      </c>
      <c r="N9">
        <v>1.78</v>
      </c>
      <c r="O9">
        <v>8.1300000000000008</v>
      </c>
      <c r="P9">
        <v>5</v>
      </c>
      <c r="Q9">
        <v>0.44</v>
      </c>
      <c r="R9">
        <v>2.0299999999999998</v>
      </c>
      <c r="S9">
        <v>221</v>
      </c>
      <c r="T9">
        <v>19.64</v>
      </c>
      <c r="U9">
        <v>89.84</v>
      </c>
      <c r="V9">
        <v>1</v>
      </c>
      <c r="W9" t="s">
        <v>105</v>
      </c>
      <c r="X9" t="s">
        <v>7</v>
      </c>
      <c r="Y9" t="s">
        <v>8</v>
      </c>
      <c r="Z9">
        <v>122</v>
      </c>
      <c r="AA9">
        <v>10.84</v>
      </c>
      <c r="AB9">
        <v>55.2</v>
      </c>
      <c r="AC9">
        <v>2</v>
      </c>
      <c r="AD9" t="s">
        <v>106</v>
      </c>
      <c r="AE9" t="s">
        <v>9</v>
      </c>
      <c r="AF9" t="s">
        <v>10</v>
      </c>
      <c r="AG9">
        <v>99</v>
      </c>
      <c r="AH9">
        <v>8.8000000000000007</v>
      </c>
      <c r="AI9">
        <v>44.8</v>
      </c>
    </row>
    <row r="10" spans="1:35" x14ac:dyDescent="0.2">
      <c r="A10" t="s">
        <v>101</v>
      </c>
      <c r="B10" t="s">
        <v>102</v>
      </c>
      <c r="C10">
        <v>3</v>
      </c>
      <c r="D10" t="s">
        <v>109</v>
      </c>
      <c r="E10">
        <v>15</v>
      </c>
      <c r="F10" t="s">
        <v>113</v>
      </c>
      <c r="G10">
        <v>9</v>
      </c>
      <c r="H10">
        <v>960</v>
      </c>
      <c r="I10">
        <v>713</v>
      </c>
      <c r="J10">
        <v>74.27</v>
      </c>
      <c r="K10">
        <v>247</v>
      </c>
      <c r="L10">
        <v>25.73</v>
      </c>
      <c r="M10">
        <v>12</v>
      </c>
      <c r="N10">
        <v>1.25</v>
      </c>
      <c r="O10">
        <v>4.8600000000000003</v>
      </c>
      <c r="P10">
        <v>4</v>
      </c>
      <c r="Q10">
        <v>0.42</v>
      </c>
      <c r="R10">
        <v>1.62</v>
      </c>
      <c r="S10">
        <v>231</v>
      </c>
      <c r="T10">
        <v>24.06</v>
      </c>
      <c r="U10">
        <v>93.52</v>
      </c>
      <c r="V10">
        <v>1</v>
      </c>
      <c r="W10" t="s">
        <v>105</v>
      </c>
      <c r="X10" t="s">
        <v>7</v>
      </c>
      <c r="Y10" t="s">
        <v>8</v>
      </c>
      <c r="Z10">
        <v>128</v>
      </c>
      <c r="AA10">
        <v>13.33</v>
      </c>
      <c r="AB10">
        <v>55.41</v>
      </c>
      <c r="AC10">
        <v>2</v>
      </c>
      <c r="AD10" t="s">
        <v>106</v>
      </c>
      <c r="AE10" t="s">
        <v>9</v>
      </c>
      <c r="AF10" t="s">
        <v>10</v>
      </c>
      <c r="AG10">
        <v>103</v>
      </c>
      <c r="AH10">
        <v>10.73</v>
      </c>
      <c r="AI10">
        <v>44.59</v>
      </c>
    </row>
    <row r="11" spans="1:35" x14ac:dyDescent="0.2">
      <c r="A11" t="s">
        <v>101</v>
      </c>
      <c r="B11" t="s">
        <v>102</v>
      </c>
      <c r="C11">
        <v>3</v>
      </c>
      <c r="D11" t="s">
        <v>109</v>
      </c>
      <c r="E11">
        <v>15</v>
      </c>
      <c r="F11" t="s">
        <v>113</v>
      </c>
      <c r="G11">
        <v>10</v>
      </c>
      <c r="H11">
        <v>1364</v>
      </c>
      <c r="I11">
        <v>797</v>
      </c>
      <c r="J11">
        <v>58.43</v>
      </c>
      <c r="K11">
        <v>567</v>
      </c>
      <c r="L11">
        <v>41.57</v>
      </c>
      <c r="M11">
        <v>27</v>
      </c>
      <c r="N11">
        <v>1.98</v>
      </c>
      <c r="O11">
        <v>4.76</v>
      </c>
      <c r="P11">
        <v>12</v>
      </c>
      <c r="Q11">
        <v>0.88</v>
      </c>
      <c r="R11">
        <v>2.12</v>
      </c>
      <c r="S11">
        <v>528</v>
      </c>
      <c r="T11">
        <v>38.71</v>
      </c>
      <c r="U11">
        <v>93.12</v>
      </c>
      <c r="V11">
        <v>1</v>
      </c>
      <c r="W11" t="s">
        <v>105</v>
      </c>
      <c r="X11" t="s">
        <v>7</v>
      </c>
      <c r="Y11" t="s">
        <v>8</v>
      </c>
      <c r="Z11">
        <v>336</v>
      </c>
      <c r="AA11">
        <v>24.63</v>
      </c>
      <c r="AB11">
        <v>63.64</v>
      </c>
      <c r="AC11">
        <v>2</v>
      </c>
      <c r="AD11" t="s">
        <v>106</v>
      </c>
      <c r="AE11" t="s">
        <v>9</v>
      </c>
      <c r="AF11" t="s">
        <v>10</v>
      </c>
      <c r="AG11">
        <v>192</v>
      </c>
      <c r="AH11">
        <v>14.08</v>
      </c>
      <c r="AI11">
        <v>36.36</v>
      </c>
    </row>
    <row r="12" spans="1:35" x14ac:dyDescent="0.2">
      <c r="A12" t="s">
        <v>101</v>
      </c>
      <c r="B12" t="s">
        <v>102</v>
      </c>
      <c r="C12">
        <v>3</v>
      </c>
      <c r="D12" t="s">
        <v>109</v>
      </c>
      <c r="E12">
        <v>15</v>
      </c>
      <c r="F12" t="s">
        <v>113</v>
      </c>
      <c r="G12">
        <v>11</v>
      </c>
      <c r="H12">
        <v>1429</v>
      </c>
      <c r="I12">
        <v>967</v>
      </c>
      <c r="J12">
        <v>67.67</v>
      </c>
      <c r="K12">
        <v>462</v>
      </c>
      <c r="L12">
        <v>32.33</v>
      </c>
      <c r="M12">
        <v>31</v>
      </c>
      <c r="N12">
        <v>2.17</v>
      </c>
      <c r="O12">
        <v>6.71</v>
      </c>
      <c r="P12">
        <v>8</v>
      </c>
      <c r="Q12">
        <v>0.56000000000000005</v>
      </c>
      <c r="R12">
        <v>1.73</v>
      </c>
      <c r="S12">
        <v>423</v>
      </c>
      <c r="T12">
        <v>29.6</v>
      </c>
      <c r="U12">
        <v>91.56</v>
      </c>
      <c r="V12">
        <v>1</v>
      </c>
      <c r="W12" t="s">
        <v>105</v>
      </c>
      <c r="X12" t="s">
        <v>7</v>
      </c>
      <c r="Y12" t="s">
        <v>8</v>
      </c>
      <c r="Z12">
        <v>201</v>
      </c>
      <c r="AA12">
        <v>14.07</v>
      </c>
      <c r="AB12">
        <v>47.52</v>
      </c>
      <c r="AC12">
        <v>2</v>
      </c>
      <c r="AD12" t="s">
        <v>106</v>
      </c>
      <c r="AE12" t="s">
        <v>9</v>
      </c>
      <c r="AF12" t="s">
        <v>10</v>
      </c>
      <c r="AG12">
        <v>222</v>
      </c>
      <c r="AH12">
        <v>15.54</v>
      </c>
      <c r="AI12">
        <v>52.48</v>
      </c>
    </row>
    <row r="13" spans="1:35" x14ac:dyDescent="0.2">
      <c r="A13" t="s">
        <v>101</v>
      </c>
      <c r="B13" t="s">
        <v>102</v>
      </c>
      <c r="C13">
        <v>3</v>
      </c>
      <c r="D13" t="s">
        <v>109</v>
      </c>
      <c r="E13">
        <v>15</v>
      </c>
      <c r="F13" t="s">
        <v>113</v>
      </c>
      <c r="G13">
        <v>12</v>
      </c>
      <c r="H13">
        <v>1766</v>
      </c>
      <c r="I13">
        <v>1271</v>
      </c>
      <c r="J13">
        <v>71.97</v>
      </c>
      <c r="K13">
        <v>495</v>
      </c>
      <c r="L13">
        <v>28.03</v>
      </c>
      <c r="M13">
        <v>24</v>
      </c>
      <c r="N13">
        <v>1.36</v>
      </c>
      <c r="O13">
        <v>4.8499999999999996</v>
      </c>
      <c r="P13">
        <v>15</v>
      </c>
      <c r="Q13">
        <v>0.85</v>
      </c>
      <c r="R13">
        <v>3.03</v>
      </c>
      <c r="S13">
        <v>456</v>
      </c>
      <c r="T13">
        <v>25.82</v>
      </c>
      <c r="U13">
        <v>92.12</v>
      </c>
      <c r="V13">
        <v>1</v>
      </c>
      <c r="W13" t="s">
        <v>105</v>
      </c>
      <c r="X13" t="s">
        <v>7</v>
      </c>
      <c r="Y13" t="s">
        <v>8</v>
      </c>
      <c r="Z13">
        <v>246</v>
      </c>
      <c r="AA13">
        <v>13.93</v>
      </c>
      <c r="AB13">
        <v>53.95</v>
      </c>
      <c r="AC13">
        <v>2</v>
      </c>
      <c r="AD13" t="s">
        <v>106</v>
      </c>
      <c r="AE13" t="s">
        <v>9</v>
      </c>
      <c r="AF13" t="s">
        <v>10</v>
      </c>
      <c r="AG13">
        <v>210</v>
      </c>
      <c r="AH13">
        <v>11.89</v>
      </c>
      <c r="AI13">
        <v>46.05</v>
      </c>
    </row>
    <row r="14" spans="1:35" x14ac:dyDescent="0.2">
      <c r="A14" t="s">
        <v>101</v>
      </c>
      <c r="B14" t="s">
        <v>102</v>
      </c>
      <c r="C14">
        <v>3</v>
      </c>
      <c r="D14" t="s">
        <v>109</v>
      </c>
      <c r="E14">
        <v>15</v>
      </c>
      <c r="F14" t="s">
        <v>113</v>
      </c>
      <c r="G14">
        <v>13</v>
      </c>
      <c r="H14">
        <v>1423</v>
      </c>
      <c r="I14">
        <v>971</v>
      </c>
      <c r="J14">
        <v>68.239999999999995</v>
      </c>
      <c r="K14">
        <v>452</v>
      </c>
      <c r="L14">
        <v>31.76</v>
      </c>
      <c r="M14">
        <v>10</v>
      </c>
      <c r="N14">
        <v>0.7</v>
      </c>
      <c r="O14">
        <v>2.21</v>
      </c>
      <c r="P14">
        <v>9</v>
      </c>
      <c r="Q14">
        <v>0.63</v>
      </c>
      <c r="R14">
        <v>1.99</v>
      </c>
      <c r="S14">
        <v>433</v>
      </c>
      <c r="T14">
        <v>30.43</v>
      </c>
      <c r="U14">
        <v>95.8</v>
      </c>
      <c r="V14">
        <v>1</v>
      </c>
      <c r="W14" t="s">
        <v>105</v>
      </c>
      <c r="X14" t="s">
        <v>7</v>
      </c>
      <c r="Y14" t="s">
        <v>8</v>
      </c>
      <c r="Z14">
        <v>207</v>
      </c>
      <c r="AA14">
        <v>14.55</v>
      </c>
      <c r="AB14">
        <v>47.81</v>
      </c>
      <c r="AC14">
        <v>2</v>
      </c>
      <c r="AD14" t="s">
        <v>106</v>
      </c>
      <c r="AE14" t="s">
        <v>9</v>
      </c>
      <c r="AF14" t="s">
        <v>10</v>
      </c>
      <c r="AG14">
        <v>226</v>
      </c>
      <c r="AH14">
        <v>15.88</v>
      </c>
      <c r="AI14">
        <v>52.19</v>
      </c>
    </row>
    <row r="15" spans="1:35" x14ac:dyDescent="0.2">
      <c r="A15" t="s">
        <v>101</v>
      </c>
      <c r="B15" t="s">
        <v>102</v>
      </c>
      <c r="C15">
        <v>3</v>
      </c>
      <c r="D15" t="s">
        <v>109</v>
      </c>
      <c r="E15">
        <v>15</v>
      </c>
      <c r="F15" t="s">
        <v>113</v>
      </c>
      <c r="G15">
        <v>14</v>
      </c>
      <c r="H15">
        <v>1650</v>
      </c>
      <c r="I15">
        <v>1142</v>
      </c>
      <c r="J15">
        <v>69.209999999999994</v>
      </c>
      <c r="K15">
        <v>508</v>
      </c>
      <c r="L15">
        <v>30.79</v>
      </c>
      <c r="M15">
        <v>18</v>
      </c>
      <c r="N15">
        <v>1.0900000000000001</v>
      </c>
      <c r="O15">
        <v>3.54</v>
      </c>
      <c r="P15">
        <v>15</v>
      </c>
      <c r="Q15">
        <v>0.91</v>
      </c>
      <c r="R15">
        <v>2.95</v>
      </c>
      <c r="S15">
        <v>475</v>
      </c>
      <c r="T15">
        <v>28.79</v>
      </c>
      <c r="U15">
        <v>93.5</v>
      </c>
      <c r="V15">
        <v>1</v>
      </c>
      <c r="W15" t="s">
        <v>105</v>
      </c>
      <c r="X15" t="s">
        <v>7</v>
      </c>
      <c r="Y15" t="s">
        <v>8</v>
      </c>
      <c r="Z15">
        <v>299</v>
      </c>
      <c r="AA15">
        <v>18.12</v>
      </c>
      <c r="AB15">
        <v>62.95</v>
      </c>
      <c r="AC15">
        <v>2</v>
      </c>
      <c r="AD15" t="s">
        <v>106</v>
      </c>
      <c r="AE15" t="s">
        <v>9</v>
      </c>
      <c r="AF15" t="s">
        <v>10</v>
      </c>
      <c r="AG15">
        <v>176</v>
      </c>
      <c r="AH15">
        <v>10.67</v>
      </c>
      <c r="AI15">
        <v>37.049999999999997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Q32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5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76" t="s">
        <v>5</v>
      </c>
      <c r="N4" s="77" t="s">
        <v>6</v>
      </c>
      <c r="O4" s="66" t="s">
        <v>5</v>
      </c>
      <c r="P4" s="68" t="s">
        <v>6</v>
      </c>
    </row>
    <row r="5" spans="1:17" s="35" customFormat="1" ht="21" x14ac:dyDescent="0.55000000000000004">
      <c r="A5" s="38">
        <v>3</v>
      </c>
      <c r="B5" s="39" t="s">
        <v>37</v>
      </c>
      <c r="C5" s="42" t="s">
        <v>38</v>
      </c>
      <c r="D5" s="43"/>
      <c r="E5" s="44">
        <f>SUM(E6:E19)</f>
        <v>19057</v>
      </c>
      <c r="F5" s="45">
        <f>SUM(F6:F19)</f>
        <v>13144</v>
      </c>
      <c r="G5" s="45">
        <f>SUM(G6:G19)</f>
        <v>5913</v>
      </c>
      <c r="H5" s="46">
        <f t="shared" ref="H5:H19" si="0">G5/E5</f>
        <v>0.31027968725402738</v>
      </c>
      <c r="I5" s="45">
        <f>SUM(I6:I19)</f>
        <v>329</v>
      </c>
      <c r="J5" s="47">
        <f t="shared" ref="J5:J19" si="1">I5/E5</f>
        <v>1.7263997481240488E-2</v>
      </c>
      <c r="K5" s="45">
        <f>SUM(K6:K19)</f>
        <v>123</v>
      </c>
      <c r="L5" s="48">
        <f>SUM(L6:L19)</f>
        <v>5461</v>
      </c>
      <c r="M5" s="42">
        <f>SUM(M6:M19)</f>
        <v>3077</v>
      </c>
      <c r="N5" s="70">
        <f>M5/L5</f>
        <v>0.56344991759750962</v>
      </c>
      <c r="O5" s="45">
        <f>SUM(O6:O19)</f>
        <v>2384</v>
      </c>
      <c r="P5" s="70">
        <f>O5/$L5</f>
        <v>0.43655008240249038</v>
      </c>
      <c r="Q5" s="35">
        <f t="shared" ref="Q5:Q19" si="2">IF(AND(NOT(ISBLANK($L5)),NOT(ISBLANK($D5))),$E5,0)</f>
        <v>0</v>
      </c>
    </row>
    <row r="6" spans="1:17" s="9" customFormat="1" ht="21" x14ac:dyDescent="0.55000000000000004">
      <c r="B6" s="10"/>
      <c r="C6" s="49" t="s">
        <v>39</v>
      </c>
      <c r="D6" s="50">
        <v>1</v>
      </c>
      <c r="E6" s="51">
        <f>IMPORT2!H2</f>
        <v>1469</v>
      </c>
      <c r="F6" s="51">
        <f>IMPORT2!I2</f>
        <v>1055</v>
      </c>
      <c r="G6" s="51">
        <f>IMPORT2!K2</f>
        <v>414</v>
      </c>
      <c r="H6" s="36">
        <f t="shared" si="0"/>
        <v>0.28182437031994556</v>
      </c>
      <c r="I6" s="51">
        <f>IMPORT2!M2</f>
        <v>30</v>
      </c>
      <c r="J6" s="36">
        <f t="shared" si="1"/>
        <v>2.042205582028591E-2</v>
      </c>
      <c r="K6" s="51">
        <f>IMPORT2!P2</f>
        <v>7</v>
      </c>
      <c r="L6" s="53">
        <f>IMPORT2!S2</f>
        <v>377</v>
      </c>
      <c r="M6" s="49">
        <f>IMPORT2!Z2</f>
        <v>202</v>
      </c>
      <c r="N6" s="37">
        <f>M6/L6</f>
        <v>0.53580901856763929</v>
      </c>
      <c r="O6" s="49">
        <f>IMPORT2!AG2</f>
        <v>175</v>
      </c>
      <c r="P6" s="37">
        <f>O6/L6</f>
        <v>0.46419098143236076</v>
      </c>
      <c r="Q6" s="9">
        <f t="shared" si="2"/>
        <v>1469</v>
      </c>
    </row>
    <row r="7" spans="1:17" s="9" customFormat="1" ht="21" x14ac:dyDescent="0.55000000000000004">
      <c r="B7" s="10"/>
      <c r="C7" s="49" t="s">
        <v>39</v>
      </c>
      <c r="D7" s="50">
        <v>2</v>
      </c>
      <c r="E7" s="51">
        <f>IMPORT2!H3</f>
        <v>1436</v>
      </c>
      <c r="F7" s="51">
        <f>IMPORT2!I3</f>
        <v>1042</v>
      </c>
      <c r="G7" s="51">
        <f>IMPORT2!K3</f>
        <v>394</v>
      </c>
      <c r="H7" s="36">
        <f t="shared" si="0"/>
        <v>0.27437325905292481</v>
      </c>
      <c r="I7" s="51">
        <f>IMPORT2!M3</f>
        <v>33</v>
      </c>
      <c r="J7" s="36">
        <f t="shared" si="1"/>
        <v>2.298050139275766E-2</v>
      </c>
      <c r="K7" s="51">
        <f>IMPORT2!P3</f>
        <v>8</v>
      </c>
      <c r="L7" s="53">
        <f>IMPORT2!S3</f>
        <v>353</v>
      </c>
      <c r="M7" s="49">
        <f>IMPORT2!Z3</f>
        <v>189</v>
      </c>
      <c r="N7" s="37">
        <f t="shared" ref="N7:N19" si="3">M7/L7</f>
        <v>0.53541076487252126</v>
      </c>
      <c r="O7" s="49">
        <f>IMPORT2!AG3</f>
        <v>164</v>
      </c>
      <c r="P7" s="37">
        <f t="shared" ref="P7:P19" si="4">O7/L7</f>
        <v>0.46458923512747874</v>
      </c>
      <c r="Q7" s="9">
        <f t="shared" si="2"/>
        <v>1436</v>
      </c>
    </row>
    <row r="8" spans="1:17" s="9" customFormat="1" ht="21" x14ac:dyDescent="0.55000000000000004">
      <c r="B8" s="10"/>
      <c r="C8" s="49" t="s">
        <v>39</v>
      </c>
      <c r="D8" s="50">
        <v>3</v>
      </c>
      <c r="E8" s="51">
        <f>IMPORT2!H4</f>
        <v>1121</v>
      </c>
      <c r="F8" s="51">
        <f>IMPORT2!I4</f>
        <v>793</v>
      </c>
      <c r="G8" s="51">
        <f>IMPORT2!K4</f>
        <v>328</v>
      </c>
      <c r="H8" s="36">
        <f t="shared" si="0"/>
        <v>0.29259589652096341</v>
      </c>
      <c r="I8" s="51">
        <f>IMPORT2!M4</f>
        <v>23</v>
      </c>
      <c r="J8" s="36">
        <f t="shared" si="1"/>
        <v>2.0517395182872437E-2</v>
      </c>
      <c r="K8" s="51">
        <f>IMPORT2!P4</f>
        <v>4</v>
      </c>
      <c r="L8" s="53">
        <f>IMPORT2!S4</f>
        <v>301</v>
      </c>
      <c r="M8" s="49">
        <f>IMPORT2!Z4</f>
        <v>147</v>
      </c>
      <c r="N8" s="37">
        <f t="shared" si="3"/>
        <v>0.48837209302325579</v>
      </c>
      <c r="O8" s="49">
        <f>IMPORT2!AG4</f>
        <v>154</v>
      </c>
      <c r="P8" s="37">
        <f t="shared" si="4"/>
        <v>0.51162790697674421</v>
      </c>
      <c r="Q8" s="9">
        <f t="shared" si="2"/>
        <v>1121</v>
      </c>
    </row>
    <row r="9" spans="1:17" s="9" customFormat="1" ht="21" x14ac:dyDescent="0.55000000000000004">
      <c r="B9" s="10"/>
      <c r="C9" s="49" t="s">
        <v>39</v>
      </c>
      <c r="D9" s="50">
        <v>4</v>
      </c>
      <c r="E9" s="51">
        <f>IMPORT2!H5</f>
        <v>1762</v>
      </c>
      <c r="F9" s="51">
        <f>IMPORT2!I5</f>
        <v>1028</v>
      </c>
      <c r="G9" s="51">
        <f>IMPORT2!K5</f>
        <v>734</v>
      </c>
      <c r="H9" s="36">
        <f t="shared" si="0"/>
        <v>0.41657207718501704</v>
      </c>
      <c r="I9" s="51">
        <f>IMPORT2!M5</f>
        <v>40</v>
      </c>
      <c r="J9" s="36">
        <f t="shared" si="1"/>
        <v>2.2701475595913734E-2</v>
      </c>
      <c r="K9" s="51">
        <f>IMPORT2!P5</f>
        <v>14</v>
      </c>
      <c r="L9" s="53">
        <f>IMPORT2!S5</f>
        <v>680</v>
      </c>
      <c r="M9" s="49">
        <f>IMPORT2!Z5</f>
        <v>447</v>
      </c>
      <c r="N9" s="37">
        <f t="shared" si="3"/>
        <v>0.65735294117647058</v>
      </c>
      <c r="O9" s="49">
        <f>IMPORT2!AG5</f>
        <v>233</v>
      </c>
      <c r="P9" s="37">
        <f t="shared" si="4"/>
        <v>0.34264705882352942</v>
      </c>
      <c r="Q9" s="9">
        <f t="shared" si="2"/>
        <v>1762</v>
      </c>
    </row>
    <row r="10" spans="1:17" s="9" customFormat="1" ht="21" x14ac:dyDescent="0.55000000000000004">
      <c r="B10" s="10"/>
      <c r="C10" s="49" t="s">
        <v>39</v>
      </c>
      <c r="D10" s="50">
        <v>5</v>
      </c>
      <c r="E10" s="51">
        <f>IMPORT2!H6</f>
        <v>1369</v>
      </c>
      <c r="F10" s="51">
        <f>IMPORT2!I6</f>
        <v>841</v>
      </c>
      <c r="G10" s="51">
        <f>IMPORT2!K6</f>
        <v>528</v>
      </c>
      <c r="H10" s="36">
        <f t="shared" si="0"/>
        <v>0.38568298027757486</v>
      </c>
      <c r="I10" s="51">
        <f>IMPORT2!M6</f>
        <v>30</v>
      </c>
      <c r="J10" s="36">
        <f t="shared" si="1"/>
        <v>2.1913805697589481E-2</v>
      </c>
      <c r="K10" s="51">
        <f>IMPORT2!P6</f>
        <v>8</v>
      </c>
      <c r="L10" s="53">
        <f>IMPORT2!S6</f>
        <v>490</v>
      </c>
      <c r="M10" s="49">
        <f>IMPORT2!Z6</f>
        <v>281</v>
      </c>
      <c r="N10" s="37">
        <f t="shared" si="3"/>
        <v>0.57346938775510203</v>
      </c>
      <c r="O10" s="49">
        <f>IMPORT2!AG6</f>
        <v>209</v>
      </c>
      <c r="P10" s="37">
        <f t="shared" si="4"/>
        <v>0.42653061224489797</v>
      </c>
      <c r="Q10" s="9">
        <f t="shared" si="2"/>
        <v>1369</v>
      </c>
    </row>
    <row r="11" spans="1:17" s="9" customFormat="1" ht="21" x14ac:dyDescent="0.55000000000000004">
      <c r="B11" s="10"/>
      <c r="C11" s="49" t="s">
        <v>39</v>
      </c>
      <c r="D11" s="50">
        <v>6</v>
      </c>
      <c r="E11" s="51">
        <f>IMPORT2!H7</f>
        <v>1131</v>
      </c>
      <c r="F11" s="51">
        <f>IMPORT2!I7</f>
        <v>812</v>
      </c>
      <c r="G11" s="51">
        <f>IMPORT2!K7</f>
        <v>319</v>
      </c>
      <c r="H11" s="36">
        <f t="shared" si="0"/>
        <v>0.28205128205128205</v>
      </c>
      <c r="I11" s="51">
        <f>IMPORT2!M7</f>
        <v>15</v>
      </c>
      <c r="J11" s="36">
        <f t="shared" si="1"/>
        <v>1.3262599469496022E-2</v>
      </c>
      <c r="K11" s="51">
        <f>IMPORT2!P7</f>
        <v>10</v>
      </c>
      <c r="L11" s="53">
        <f>IMPORT2!S7</f>
        <v>294</v>
      </c>
      <c r="M11" s="49">
        <f>IMPORT2!Z7</f>
        <v>159</v>
      </c>
      <c r="N11" s="37">
        <f t="shared" si="3"/>
        <v>0.54081632653061229</v>
      </c>
      <c r="O11" s="49">
        <f>IMPORT2!AG7</f>
        <v>135</v>
      </c>
      <c r="P11" s="37">
        <f t="shared" si="4"/>
        <v>0.45918367346938777</v>
      </c>
      <c r="Q11" s="9">
        <f t="shared" si="2"/>
        <v>1131</v>
      </c>
    </row>
    <row r="12" spans="1:17" s="9" customFormat="1" ht="21" x14ac:dyDescent="0.55000000000000004">
      <c r="B12" s="10"/>
      <c r="C12" s="49" t="s">
        <v>39</v>
      </c>
      <c r="D12" s="50">
        <v>7</v>
      </c>
      <c r="E12" s="51">
        <f>IMPORT2!H8</f>
        <v>1052</v>
      </c>
      <c r="F12" s="51">
        <f>IMPORT2!I8</f>
        <v>833</v>
      </c>
      <c r="G12" s="51">
        <f>IMPORT2!K8</f>
        <v>219</v>
      </c>
      <c r="H12" s="36">
        <f t="shared" si="0"/>
        <v>0.20817490494296578</v>
      </c>
      <c r="I12" s="51">
        <f>IMPORT2!M8</f>
        <v>16</v>
      </c>
      <c r="J12" s="36">
        <f t="shared" si="1"/>
        <v>1.5209125475285171E-2</v>
      </c>
      <c r="K12" s="51">
        <f>IMPORT2!P8</f>
        <v>4</v>
      </c>
      <c r="L12" s="53">
        <f>IMPORT2!S8</f>
        <v>199</v>
      </c>
      <c r="M12" s="49">
        <f>IMPORT2!Z8</f>
        <v>113</v>
      </c>
      <c r="N12" s="37">
        <f t="shared" si="3"/>
        <v>0.56783919597989951</v>
      </c>
      <c r="O12" s="49">
        <f>IMPORT2!AG8</f>
        <v>86</v>
      </c>
      <c r="P12" s="37">
        <f t="shared" si="4"/>
        <v>0.43216080402010049</v>
      </c>
      <c r="Q12" s="9">
        <f t="shared" si="2"/>
        <v>1052</v>
      </c>
    </row>
    <row r="13" spans="1:17" s="9" customFormat="1" ht="21" x14ac:dyDescent="0.55000000000000004">
      <c r="B13" s="10"/>
      <c r="C13" s="49" t="s">
        <v>39</v>
      </c>
      <c r="D13" s="50">
        <v>8</v>
      </c>
      <c r="E13" s="51">
        <f>IMPORT2!H9</f>
        <v>1125</v>
      </c>
      <c r="F13" s="51">
        <f>IMPORT2!I9</f>
        <v>879</v>
      </c>
      <c r="G13" s="51">
        <f>IMPORT2!K9</f>
        <v>246</v>
      </c>
      <c r="H13" s="74">
        <f t="shared" si="0"/>
        <v>0.21866666666666668</v>
      </c>
      <c r="I13" s="51">
        <f>IMPORT2!M9</f>
        <v>20</v>
      </c>
      <c r="J13" s="74">
        <f t="shared" si="1"/>
        <v>1.7777777777777778E-2</v>
      </c>
      <c r="K13" s="51">
        <f>IMPORT2!P9</f>
        <v>5</v>
      </c>
      <c r="L13" s="53">
        <f>IMPORT2!S9</f>
        <v>221</v>
      </c>
      <c r="M13" s="49">
        <f>IMPORT2!Z9</f>
        <v>122</v>
      </c>
      <c r="N13" s="75">
        <f t="shared" si="3"/>
        <v>0.55203619909502266</v>
      </c>
      <c r="O13" s="49">
        <f>IMPORT2!AG9</f>
        <v>99</v>
      </c>
      <c r="P13" s="75">
        <f t="shared" si="4"/>
        <v>0.44796380090497739</v>
      </c>
      <c r="Q13" s="9">
        <f t="shared" si="2"/>
        <v>1125</v>
      </c>
    </row>
    <row r="14" spans="1:17" s="9" customFormat="1" ht="21" x14ac:dyDescent="0.55000000000000004">
      <c r="B14" s="10"/>
      <c r="C14" s="49" t="s">
        <v>39</v>
      </c>
      <c r="D14" s="50">
        <v>9</v>
      </c>
      <c r="E14" s="51">
        <f>IMPORT2!H10</f>
        <v>960</v>
      </c>
      <c r="F14" s="51">
        <f>IMPORT2!I10</f>
        <v>713</v>
      </c>
      <c r="G14" s="51">
        <f>IMPORT2!K10</f>
        <v>247</v>
      </c>
      <c r="H14" s="36">
        <f t="shared" si="0"/>
        <v>0.25729166666666664</v>
      </c>
      <c r="I14" s="51">
        <f>IMPORT2!M10</f>
        <v>12</v>
      </c>
      <c r="J14" s="36">
        <f t="shared" si="1"/>
        <v>1.2500000000000001E-2</v>
      </c>
      <c r="K14" s="51">
        <f>IMPORT2!P10</f>
        <v>4</v>
      </c>
      <c r="L14" s="53">
        <f>IMPORT2!S10</f>
        <v>231</v>
      </c>
      <c r="M14" s="49">
        <f>IMPORT2!Z10</f>
        <v>128</v>
      </c>
      <c r="N14" s="37">
        <f t="shared" si="3"/>
        <v>0.55411255411255411</v>
      </c>
      <c r="O14" s="49">
        <f>IMPORT2!AG10</f>
        <v>103</v>
      </c>
      <c r="P14" s="37">
        <f t="shared" si="4"/>
        <v>0.44588744588744589</v>
      </c>
      <c r="Q14" s="9">
        <f t="shared" si="2"/>
        <v>960</v>
      </c>
    </row>
    <row r="15" spans="1:17" s="9" customFormat="1" ht="21" x14ac:dyDescent="0.55000000000000004">
      <c r="B15" s="10"/>
      <c r="C15" s="49" t="s">
        <v>39</v>
      </c>
      <c r="D15" s="50">
        <v>10</v>
      </c>
      <c r="E15" s="51">
        <f>IMPORT2!H11</f>
        <v>1364</v>
      </c>
      <c r="F15" s="51">
        <f>IMPORT2!I11</f>
        <v>797</v>
      </c>
      <c r="G15" s="51">
        <f>IMPORT2!K11</f>
        <v>567</v>
      </c>
      <c r="H15" s="36">
        <f t="shared" si="0"/>
        <v>0.41568914956011732</v>
      </c>
      <c r="I15" s="51">
        <f>IMPORT2!M11</f>
        <v>27</v>
      </c>
      <c r="J15" s="36">
        <f t="shared" si="1"/>
        <v>1.9794721407624633E-2</v>
      </c>
      <c r="K15" s="51">
        <f>IMPORT2!P11</f>
        <v>12</v>
      </c>
      <c r="L15" s="53">
        <f>IMPORT2!S11</f>
        <v>528</v>
      </c>
      <c r="M15" s="49">
        <f>IMPORT2!Z11</f>
        <v>336</v>
      </c>
      <c r="N15" s="37">
        <f t="shared" si="3"/>
        <v>0.63636363636363635</v>
      </c>
      <c r="O15" s="49">
        <f>IMPORT2!AG11</f>
        <v>192</v>
      </c>
      <c r="P15" s="37">
        <f t="shared" si="4"/>
        <v>0.36363636363636365</v>
      </c>
      <c r="Q15" s="9">
        <f t="shared" si="2"/>
        <v>1364</v>
      </c>
    </row>
    <row r="16" spans="1:17" s="9" customFormat="1" ht="21" x14ac:dyDescent="0.55000000000000004">
      <c r="B16" s="10"/>
      <c r="C16" s="49" t="s">
        <v>39</v>
      </c>
      <c r="D16" s="50">
        <v>11</v>
      </c>
      <c r="E16" s="51">
        <f>IMPORT2!H12</f>
        <v>1429</v>
      </c>
      <c r="F16" s="51">
        <f>IMPORT2!I12</f>
        <v>967</v>
      </c>
      <c r="G16" s="51">
        <f>IMPORT2!K12</f>
        <v>462</v>
      </c>
      <c r="H16" s="36">
        <f t="shared" si="0"/>
        <v>0.32330300909727083</v>
      </c>
      <c r="I16" s="51">
        <f>IMPORT2!M12</f>
        <v>31</v>
      </c>
      <c r="J16" s="36">
        <f t="shared" si="1"/>
        <v>2.1693491952414275E-2</v>
      </c>
      <c r="K16" s="51">
        <f>IMPORT2!P12</f>
        <v>8</v>
      </c>
      <c r="L16" s="53">
        <f>IMPORT2!S12</f>
        <v>423</v>
      </c>
      <c r="M16" s="49">
        <f>IMPORT2!Z12</f>
        <v>201</v>
      </c>
      <c r="N16" s="37">
        <f t="shared" si="3"/>
        <v>0.47517730496453903</v>
      </c>
      <c r="O16" s="49">
        <f>IMPORT2!AG12</f>
        <v>222</v>
      </c>
      <c r="P16" s="37">
        <f t="shared" si="4"/>
        <v>0.52482269503546097</v>
      </c>
      <c r="Q16" s="9">
        <f t="shared" si="2"/>
        <v>1429</v>
      </c>
    </row>
    <row r="17" spans="2:17" s="9" customFormat="1" ht="21" x14ac:dyDescent="0.55000000000000004">
      <c r="B17" s="10"/>
      <c r="C17" s="49" t="s">
        <v>39</v>
      </c>
      <c r="D17" s="50">
        <v>12</v>
      </c>
      <c r="E17" s="51">
        <f>IMPORT2!H13</f>
        <v>1766</v>
      </c>
      <c r="F17" s="51">
        <f>IMPORT2!I13</f>
        <v>1271</v>
      </c>
      <c r="G17" s="51">
        <f>IMPORT2!K13</f>
        <v>495</v>
      </c>
      <c r="H17" s="36">
        <f t="shared" si="0"/>
        <v>0.28029445073612685</v>
      </c>
      <c r="I17" s="51">
        <f>IMPORT2!M13</f>
        <v>24</v>
      </c>
      <c r="J17" s="36">
        <f t="shared" si="1"/>
        <v>1.3590033975084938E-2</v>
      </c>
      <c r="K17" s="51">
        <f>IMPORT2!P13</f>
        <v>15</v>
      </c>
      <c r="L17" s="53">
        <f>IMPORT2!S13</f>
        <v>456</v>
      </c>
      <c r="M17" s="49">
        <f>IMPORT2!Z13</f>
        <v>246</v>
      </c>
      <c r="N17" s="37">
        <f t="shared" si="3"/>
        <v>0.53947368421052633</v>
      </c>
      <c r="O17" s="49">
        <f>IMPORT2!AG13</f>
        <v>210</v>
      </c>
      <c r="P17" s="37">
        <f t="shared" si="4"/>
        <v>0.46052631578947367</v>
      </c>
      <c r="Q17" s="9">
        <f t="shared" si="2"/>
        <v>1766</v>
      </c>
    </row>
    <row r="18" spans="2:17" s="9" customFormat="1" ht="21" x14ac:dyDescent="0.55000000000000004">
      <c r="B18" s="10"/>
      <c r="C18" s="49" t="s">
        <v>39</v>
      </c>
      <c r="D18" s="50">
        <v>13</v>
      </c>
      <c r="E18" s="51">
        <f>IMPORT2!H14</f>
        <v>1423</v>
      </c>
      <c r="F18" s="51">
        <f>IMPORT2!I14</f>
        <v>971</v>
      </c>
      <c r="G18" s="51">
        <f>IMPORT2!K14</f>
        <v>452</v>
      </c>
      <c r="H18" s="36">
        <f t="shared" si="0"/>
        <v>0.31763879128601546</v>
      </c>
      <c r="I18" s="51">
        <f>IMPORT2!M14</f>
        <v>10</v>
      </c>
      <c r="J18" s="36">
        <f t="shared" si="1"/>
        <v>7.0274068868587487E-3</v>
      </c>
      <c r="K18" s="51">
        <f>IMPORT2!P14</f>
        <v>9</v>
      </c>
      <c r="L18" s="53">
        <f>IMPORT2!S14</f>
        <v>433</v>
      </c>
      <c r="M18" s="49">
        <f>IMPORT2!Z14</f>
        <v>207</v>
      </c>
      <c r="N18" s="37">
        <f t="shared" si="3"/>
        <v>0.47806004618937642</v>
      </c>
      <c r="O18" s="49">
        <f>IMPORT2!AG14</f>
        <v>226</v>
      </c>
      <c r="P18" s="37">
        <f t="shared" si="4"/>
        <v>0.52193995381062352</v>
      </c>
      <c r="Q18" s="9">
        <f t="shared" si="2"/>
        <v>1423</v>
      </c>
    </row>
    <row r="19" spans="2:17" s="9" customFormat="1" ht="21.75" thickBot="1" x14ac:dyDescent="0.6">
      <c r="B19" s="10"/>
      <c r="C19" s="54" t="s">
        <v>39</v>
      </c>
      <c r="D19" s="55">
        <v>14</v>
      </c>
      <c r="E19" s="56">
        <f>IMPORT2!H15</f>
        <v>1650</v>
      </c>
      <c r="F19" s="56">
        <f>IMPORT2!I15</f>
        <v>1142</v>
      </c>
      <c r="G19" s="56">
        <f>IMPORT2!K15</f>
        <v>508</v>
      </c>
      <c r="H19" s="61">
        <f t="shared" si="0"/>
        <v>0.30787878787878786</v>
      </c>
      <c r="I19" s="56">
        <f>IMPORT2!M15</f>
        <v>18</v>
      </c>
      <c r="J19" s="61">
        <f t="shared" si="1"/>
        <v>1.090909090909091E-2</v>
      </c>
      <c r="K19" s="56">
        <f>IMPORT2!P15</f>
        <v>15</v>
      </c>
      <c r="L19" s="57">
        <f>IMPORT2!S15</f>
        <v>475</v>
      </c>
      <c r="M19" s="54">
        <f>IMPORT2!Z15</f>
        <v>299</v>
      </c>
      <c r="N19" s="71">
        <f t="shared" si="3"/>
        <v>0.6294736842105263</v>
      </c>
      <c r="O19" s="54">
        <f>IMPORT2!AG15</f>
        <v>176</v>
      </c>
      <c r="P19" s="71">
        <f t="shared" si="4"/>
        <v>0.3705263157894737</v>
      </c>
      <c r="Q19" s="9">
        <f t="shared" si="2"/>
        <v>1650</v>
      </c>
    </row>
    <row r="20" spans="2:17" ht="13.5" thickBot="1" x14ac:dyDescent="0.25">
      <c r="C20" s="11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>
        <f>SUM(Q5:Q19)</f>
        <v>19057</v>
      </c>
    </row>
    <row r="21" spans="2:17" ht="13.5" thickBot="1" x14ac:dyDescent="0.25"/>
    <row r="22" spans="2:17" s="2" customFormat="1" x14ac:dyDescent="0.2">
      <c r="M22" s="13" t="str">
        <f>M3</f>
        <v>Emmanuel</v>
      </c>
      <c r="N22" s="14" t="str">
        <f>N3</f>
        <v>MACRON</v>
      </c>
      <c r="O22" s="13" t="str">
        <f>O3</f>
        <v>Marine</v>
      </c>
      <c r="P22" s="14" t="str">
        <f>P3</f>
        <v>LE PEN</v>
      </c>
    </row>
    <row r="23" spans="2:17" s="18" customFormat="1" ht="36.75" thickBot="1" x14ac:dyDescent="0.25">
      <c r="C23" s="15" t="s">
        <v>75</v>
      </c>
      <c r="D23" s="8" t="s">
        <v>76</v>
      </c>
      <c r="E23" s="15" t="s">
        <v>0</v>
      </c>
      <c r="F23" s="15" t="s">
        <v>77</v>
      </c>
      <c r="G23" s="15" t="s">
        <v>1</v>
      </c>
      <c r="H23" s="15" t="s">
        <v>36</v>
      </c>
      <c r="I23" s="15" t="s">
        <v>2</v>
      </c>
      <c r="J23" s="15" t="s">
        <v>28</v>
      </c>
      <c r="K23" s="15" t="s">
        <v>3</v>
      </c>
      <c r="L23" s="15" t="s">
        <v>4</v>
      </c>
      <c r="M23" s="16" t="s">
        <v>5</v>
      </c>
      <c r="N23" s="17" t="s">
        <v>6</v>
      </c>
      <c r="O23" s="16" t="s">
        <v>5</v>
      </c>
      <c r="P23" s="17" t="s">
        <v>6</v>
      </c>
    </row>
    <row r="24" spans="2:17" s="27" customFormat="1" ht="25.5" customHeight="1" thickBot="1" x14ac:dyDescent="0.25">
      <c r="C24" s="19" t="s">
        <v>38</v>
      </c>
      <c r="D24" s="20">
        <f>COUNTA(D5:D19)</f>
        <v>14</v>
      </c>
      <c r="E24" s="20">
        <f t="shared" ref="E24:P24" si="5">E5</f>
        <v>19057</v>
      </c>
      <c r="F24" s="20">
        <f t="shared" si="5"/>
        <v>13144</v>
      </c>
      <c r="G24" s="20">
        <f t="shared" si="5"/>
        <v>5913</v>
      </c>
      <c r="H24" s="21">
        <f t="shared" si="5"/>
        <v>0.31027968725402738</v>
      </c>
      <c r="I24" s="22">
        <f t="shared" si="5"/>
        <v>329</v>
      </c>
      <c r="J24" s="21">
        <f t="shared" si="5"/>
        <v>1.7263997481240488E-2</v>
      </c>
      <c r="K24" s="20">
        <f t="shared" si="5"/>
        <v>123</v>
      </c>
      <c r="L24" s="20">
        <f t="shared" si="5"/>
        <v>5461</v>
      </c>
      <c r="M24" s="23">
        <f t="shared" si="5"/>
        <v>3077</v>
      </c>
      <c r="N24" s="24">
        <f t="shared" si="5"/>
        <v>0.56344991759750962</v>
      </c>
      <c r="O24" s="25">
        <f t="shared" si="5"/>
        <v>2384</v>
      </c>
      <c r="P24" s="26">
        <f t="shared" si="5"/>
        <v>0.43655008240249038</v>
      </c>
    </row>
    <row r="26" spans="2:17" x14ac:dyDescent="0.2">
      <c r="F26" s="28" t="s">
        <v>78</v>
      </c>
      <c r="G26" s="29">
        <f>(236-COUNTBLANK(G5:G19))/236</f>
        <v>1</v>
      </c>
      <c r="I26" s="30"/>
      <c r="J26" s="30"/>
    </row>
    <row r="27" spans="2:17" x14ac:dyDescent="0.2">
      <c r="F27" s="28" t="s">
        <v>79</v>
      </c>
      <c r="G27" s="31">
        <f>Q20/E24</f>
        <v>1</v>
      </c>
      <c r="I27" s="32"/>
      <c r="J27" s="32"/>
    </row>
    <row r="28" spans="2:17" x14ac:dyDescent="0.2">
      <c r="I28" s="33"/>
      <c r="J28" s="33"/>
    </row>
    <row r="30" spans="2:17" x14ac:dyDescent="0.2">
      <c r="K30" s="30"/>
      <c r="L30" s="30"/>
    </row>
    <row r="31" spans="2:17" x14ac:dyDescent="0.2">
      <c r="K31" s="32"/>
      <c r="L31" s="32"/>
    </row>
    <row r="32" spans="2:17" x14ac:dyDescent="0.2">
      <c r="K32" s="34"/>
      <c r="L32" s="34"/>
    </row>
  </sheetData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opLeftCell="M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2</v>
      </c>
      <c r="D2" t="s">
        <v>103</v>
      </c>
      <c r="E2">
        <v>22</v>
      </c>
      <c r="F2" t="s">
        <v>112</v>
      </c>
      <c r="G2">
        <v>1</v>
      </c>
      <c r="H2">
        <v>990</v>
      </c>
      <c r="I2">
        <v>577</v>
      </c>
      <c r="J2">
        <v>58.28</v>
      </c>
      <c r="K2">
        <v>413</v>
      </c>
      <c r="L2">
        <v>41.72</v>
      </c>
      <c r="M2">
        <v>0</v>
      </c>
      <c r="N2">
        <v>0</v>
      </c>
      <c r="O2">
        <v>0</v>
      </c>
      <c r="P2">
        <v>13</v>
      </c>
      <c r="Q2">
        <v>1.31</v>
      </c>
      <c r="R2">
        <v>3.15</v>
      </c>
      <c r="S2">
        <v>400</v>
      </c>
      <c r="T2">
        <v>40.4</v>
      </c>
      <c r="U2">
        <v>96.85</v>
      </c>
      <c r="V2">
        <v>1</v>
      </c>
      <c r="W2" t="s">
        <v>105</v>
      </c>
      <c r="X2" t="s">
        <v>7</v>
      </c>
      <c r="Y2" t="s">
        <v>8</v>
      </c>
      <c r="Z2">
        <v>226</v>
      </c>
      <c r="AA2">
        <v>22.83</v>
      </c>
      <c r="AB2">
        <v>56.5</v>
      </c>
      <c r="AC2">
        <v>2</v>
      </c>
      <c r="AD2" t="s">
        <v>106</v>
      </c>
      <c r="AE2" t="s">
        <v>9</v>
      </c>
      <c r="AF2" t="s">
        <v>10</v>
      </c>
      <c r="AG2">
        <v>174</v>
      </c>
      <c r="AH2">
        <v>17.579999999999998</v>
      </c>
      <c r="AI2">
        <v>43.5</v>
      </c>
    </row>
    <row r="3" spans="1:35" x14ac:dyDescent="0.2">
      <c r="A3" t="s">
        <v>101</v>
      </c>
      <c r="B3" t="s">
        <v>102</v>
      </c>
      <c r="C3">
        <v>2</v>
      </c>
      <c r="D3" t="s">
        <v>103</v>
      </c>
      <c r="E3">
        <v>22</v>
      </c>
      <c r="F3" t="s">
        <v>112</v>
      </c>
      <c r="G3">
        <v>2</v>
      </c>
      <c r="H3">
        <v>761</v>
      </c>
      <c r="I3">
        <v>450</v>
      </c>
      <c r="J3">
        <v>59.13</v>
      </c>
      <c r="K3">
        <v>311</v>
      </c>
      <c r="L3">
        <v>40.869999999999997</v>
      </c>
      <c r="M3">
        <v>0</v>
      </c>
      <c r="N3">
        <v>0</v>
      </c>
      <c r="O3">
        <v>0</v>
      </c>
      <c r="P3">
        <v>11</v>
      </c>
      <c r="Q3">
        <v>1.45</v>
      </c>
      <c r="R3">
        <v>3.54</v>
      </c>
      <c r="S3">
        <v>300</v>
      </c>
      <c r="T3">
        <v>39.42</v>
      </c>
      <c r="U3">
        <v>96.46</v>
      </c>
      <c r="V3">
        <v>1</v>
      </c>
      <c r="W3" t="s">
        <v>105</v>
      </c>
      <c r="X3" t="s">
        <v>7</v>
      </c>
      <c r="Y3" t="s">
        <v>8</v>
      </c>
      <c r="Z3">
        <v>180</v>
      </c>
      <c r="AA3">
        <v>23.65</v>
      </c>
      <c r="AB3">
        <v>60</v>
      </c>
      <c r="AC3">
        <v>2</v>
      </c>
      <c r="AD3" t="s">
        <v>106</v>
      </c>
      <c r="AE3" t="s">
        <v>9</v>
      </c>
      <c r="AF3" t="s">
        <v>10</v>
      </c>
      <c r="AG3">
        <v>120</v>
      </c>
      <c r="AH3">
        <v>15.77</v>
      </c>
      <c r="AI3">
        <v>40</v>
      </c>
    </row>
    <row r="4" spans="1:35" x14ac:dyDescent="0.2">
      <c r="A4" t="s">
        <v>101</v>
      </c>
      <c r="B4" t="s">
        <v>102</v>
      </c>
      <c r="C4">
        <v>2</v>
      </c>
      <c r="D4" t="s">
        <v>103</v>
      </c>
      <c r="E4">
        <v>22</v>
      </c>
      <c r="F4" t="s">
        <v>112</v>
      </c>
      <c r="G4">
        <v>3</v>
      </c>
      <c r="H4">
        <v>847</v>
      </c>
      <c r="I4">
        <v>380</v>
      </c>
      <c r="J4">
        <v>44.86</v>
      </c>
      <c r="K4">
        <v>467</v>
      </c>
      <c r="L4">
        <v>55.14</v>
      </c>
      <c r="M4">
        <v>11</v>
      </c>
      <c r="N4">
        <v>1.3</v>
      </c>
      <c r="O4">
        <v>2.36</v>
      </c>
      <c r="P4">
        <v>5</v>
      </c>
      <c r="Q4">
        <v>0.59</v>
      </c>
      <c r="R4">
        <v>1.07</v>
      </c>
      <c r="S4">
        <v>451</v>
      </c>
      <c r="T4">
        <v>53.25</v>
      </c>
      <c r="U4">
        <v>96.57</v>
      </c>
      <c r="V4">
        <v>1</v>
      </c>
      <c r="W4" t="s">
        <v>105</v>
      </c>
      <c r="X4" t="s">
        <v>7</v>
      </c>
      <c r="Y4" t="s">
        <v>8</v>
      </c>
      <c r="Z4">
        <v>255</v>
      </c>
      <c r="AA4">
        <v>30.11</v>
      </c>
      <c r="AB4">
        <v>56.54</v>
      </c>
      <c r="AC4">
        <v>2</v>
      </c>
      <c r="AD4" t="s">
        <v>106</v>
      </c>
      <c r="AE4" t="s">
        <v>9</v>
      </c>
      <c r="AF4" t="s">
        <v>10</v>
      </c>
      <c r="AG4">
        <v>196</v>
      </c>
      <c r="AH4">
        <v>23.14</v>
      </c>
      <c r="AI4">
        <v>43.46</v>
      </c>
    </row>
    <row r="5" spans="1:35" x14ac:dyDescent="0.2">
      <c r="A5" t="s">
        <v>101</v>
      </c>
      <c r="B5" t="s">
        <v>102</v>
      </c>
      <c r="C5">
        <v>2</v>
      </c>
      <c r="D5" t="s">
        <v>103</v>
      </c>
      <c r="E5">
        <v>22</v>
      </c>
      <c r="F5" t="s">
        <v>112</v>
      </c>
      <c r="G5">
        <v>4</v>
      </c>
      <c r="H5">
        <v>960</v>
      </c>
      <c r="I5">
        <v>523</v>
      </c>
      <c r="J5">
        <v>54.48</v>
      </c>
      <c r="K5">
        <v>437</v>
      </c>
      <c r="L5">
        <v>45.52</v>
      </c>
      <c r="M5">
        <v>10</v>
      </c>
      <c r="N5">
        <v>1.04</v>
      </c>
      <c r="O5">
        <v>2.29</v>
      </c>
      <c r="P5">
        <v>10</v>
      </c>
      <c r="Q5">
        <v>1.04</v>
      </c>
      <c r="R5">
        <v>2.29</v>
      </c>
      <c r="S5">
        <v>417</v>
      </c>
      <c r="T5">
        <v>43.44</v>
      </c>
      <c r="U5">
        <v>95.42</v>
      </c>
      <c r="V5">
        <v>1</v>
      </c>
      <c r="W5" t="s">
        <v>105</v>
      </c>
      <c r="X5" t="s">
        <v>7</v>
      </c>
      <c r="Y5" t="s">
        <v>8</v>
      </c>
      <c r="Z5">
        <v>230</v>
      </c>
      <c r="AA5">
        <v>23.96</v>
      </c>
      <c r="AB5">
        <v>55.16</v>
      </c>
      <c r="AC5">
        <v>2</v>
      </c>
      <c r="AD5" t="s">
        <v>106</v>
      </c>
      <c r="AE5" t="s">
        <v>9</v>
      </c>
      <c r="AF5" t="s">
        <v>10</v>
      </c>
      <c r="AG5">
        <v>187</v>
      </c>
      <c r="AH5">
        <v>19.48</v>
      </c>
      <c r="AI5">
        <v>44.84</v>
      </c>
    </row>
    <row r="6" spans="1:35" x14ac:dyDescent="0.2">
      <c r="A6" t="s">
        <v>101</v>
      </c>
      <c r="B6" t="s">
        <v>102</v>
      </c>
      <c r="C6">
        <v>2</v>
      </c>
      <c r="D6" t="s">
        <v>103</v>
      </c>
      <c r="E6">
        <v>22</v>
      </c>
      <c r="F6" t="s">
        <v>112</v>
      </c>
      <c r="G6">
        <v>5</v>
      </c>
      <c r="H6">
        <v>957</v>
      </c>
      <c r="I6">
        <v>488</v>
      </c>
      <c r="J6">
        <v>50.99</v>
      </c>
      <c r="K6">
        <v>469</v>
      </c>
      <c r="L6">
        <v>49.01</v>
      </c>
      <c r="M6">
        <v>22</v>
      </c>
      <c r="N6">
        <v>2.2999999999999998</v>
      </c>
      <c r="O6">
        <v>4.6900000000000004</v>
      </c>
      <c r="P6">
        <v>11</v>
      </c>
      <c r="Q6">
        <v>1.1499999999999999</v>
      </c>
      <c r="R6">
        <v>2.35</v>
      </c>
      <c r="S6">
        <v>436</v>
      </c>
      <c r="T6">
        <v>45.56</v>
      </c>
      <c r="U6">
        <v>92.96</v>
      </c>
      <c r="V6">
        <v>1</v>
      </c>
      <c r="W6" t="s">
        <v>105</v>
      </c>
      <c r="X6" t="s">
        <v>7</v>
      </c>
      <c r="Y6" t="s">
        <v>8</v>
      </c>
      <c r="Z6">
        <v>271</v>
      </c>
      <c r="AA6">
        <v>28.32</v>
      </c>
      <c r="AB6">
        <v>62.16</v>
      </c>
      <c r="AC6">
        <v>2</v>
      </c>
      <c r="AD6" t="s">
        <v>106</v>
      </c>
      <c r="AE6" t="s">
        <v>9</v>
      </c>
      <c r="AF6" t="s">
        <v>10</v>
      </c>
      <c r="AG6">
        <v>165</v>
      </c>
      <c r="AH6">
        <v>17.239999999999998</v>
      </c>
      <c r="AI6">
        <v>37.840000000000003</v>
      </c>
    </row>
    <row r="7" spans="1:35" x14ac:dyDescent="0.2">
      <c r="A7" t="s">
        <v>101</v>
      </c>
      <c r="B7" t="s">
        <v>102</v>
      </c>
      <c r="C7">
        <v>2</v>
      </c>
      <c r="D7" t="s">
        <v>103</v>
      </c>
      <c r="E7">
        <v>22</v>
      </c>
      <c r="F7" t="s">
        <v>112</v>
      </c>
      <c r="G7">
        <v>6</v>
      </c>
      <c r="H7">
        <v>909</v>
      </c>
      <c r="I7">
        <v>490</v>
      </c>
      <c r="J7">
        <v>53.91</v>
      </c>
      <c r="K7">
        <v>419</v>
      </c>
      <c r="L7">
        <v>46.09</v>
      </c>
      <c r="M7">
        <v>8</v>
      </c>
      <c r="N7">
        <v>0.88</v>
      </c>
      <c r="O7">
        <v>1.91</v>
      </c>
      <c r="P7">
        <v>9</v>
      </c>
      <c r="Q7">
        <v>0.99</v>
      </c>
      <c r="R7">
        <v>2.15</v>
      </c>
      <c r="S7">
        <v>402</v>
      </c>
      <c r="T7">
        <v>44.22</v>
      </c>
      <c r="U7">
        <v>95.94</v>
      </c>
      <c r="V7">
        <v>1</v>
      </c>
      <c r="W7" t="s">
        <v>105</v>
      </c>
      <c r="X7" t="s">
        <v>7</v>
      </c>
      <c r="Y7" t="s">
        <v>8</v>
      </c>
      <c r="Z7">
        <v>265</v>
      </c>
      <c r="AA7">
        <v>29.15</v>
      </c>
      <c r="AB7">
        <v>65.92</v>
      </c>
      <c r="AC7">
        <v>2</v>
      </c>
      <c r="AD7" t="s">
        <v>106</v>
      </c>
      <c r="AE7" t="s">
        <v>9</v>
      </c>
      <c r="AF7" t="s">
        <v>10</v>
      </c>
      <c r="AG7">
        <v>137</v>
      </c>
      <c r="AH7">
        <v>15.07</v>
      </c>
      <c r="AI7">
        <v>34.08</v>
      </c>
    </row>
    <row r="8" spans="1:35" x14ac:dyDescent="0.2">
      <c r="A8" t="s">
        <v>101</v>
      </c>
      <c r="B8" t="s">
        <v>102</v>
      </c>
      <c r="C8">
        <v>2</v>
      </c>
      <c r="D8" t="s">
        <v>103</v>
      </c>
      <c r="E8">
        <v>22</v>
      </c>
      <c r="F8" t="s">
        <v>112</v>
      </c>
      <c r="G8">
        <v>7</v>
      </c>
      <c r="H8">
        <v>1237</v>
      </c>
      <c r="I8">
        <v>821</v>
      </c>
      <c r="J8">
        <v>66.37</v>
      </c>
      <c r="K8">
        <v>416</v>
      </c>
      <c r="L8">
        <v>33.630000000000003</v>
      </c>
      <c r="M8">
        <v>14</v>
      </c>
      <c r="N8">
        <v>1.1299999999999999</v>
      </c>
      <c r="O8">
        <v>3.37</v>
      </c>
      <c r="P8">
        <v>10</v>
      </c>
      <c r="Q8">
        <v>0.81</v>
      </c>
      <c r="R8">
        <v>2.4</v>
      </c>
      <c r="S8">
        <v>392</v>
      </c>
      <c r="T8">
        <v>31.69</v>
      </c>
      <c r="U8">
        <v>94.23</v>
      </c>
      <c r="V8">
        <v>1</v>
      </c>
      <c r="W8" t="s">
        <v>105</v>
      </c>
      <c r="X8" t="s">
        <v>7</v>
      </c>
      <c r="Y8" t="s">
        <v>8</v>
      </c>
      <c r="Z8">
        <v>246</v>
      </c>
      <c r="AA8">
        <v>19.89</v>
      </c>
      <c r="AB8">
        <v>62.76</v>
      </c>
      <c r="AC8">
        <v>2</v>
      </c>
      <c r="AD8" t="s">
        <v>106</v>
      </c>
      <c r="AE8" t="s">
        <v>9</v>
      </c>
      <c r="AF8" t="s">
        <v>10</v>
      </c>
      <c r="AG8">
        <v>146</v>
      </c>
      <c r="AH8">
        <v>11.8</v>
      </c>
      <c r="AI8">
        <v>37.24</v>
      </c>
    </row>
    <row r="9" spans="1:35" x14ac:dyDescent="0.2">
      <c r="A9" t="s">
        <v>101</v>
      </c>
      <c r="B9" t="s">
        <v>102</v>
      </c>
      <c r="C9">
        <v>2</v>
      </c>
      <c r="D9" t="s">
        <v>103</v>
      </c>
      <c r="E9">
        <v>22</v>
      </c>
      <c r="F9" t="s">
        <v>112</v>
      </c>
      <c r="G9">
        <v>8</v>
      </c>
      <c r="H9">
        <v>1230</v>
      </c>
      <c r="I9">
        <v>651</v>
      </c>
      <c r="J9">
        <v>52.93</v>
      </c>
      <c r="K9">
        <v>579</v>
      </c>
      <c r="L9">
        <v>47.07</v>
      </c>
      <c r="M9">
        <v>14</v>
      </c>
      <c r="N9">
        <v>1.1399999999999999</v>
      </c>
      <c r="O9">
        <v>2.42</v>
      </c>
      <c r="P9">
        <v>10</v>
      </c>
      <c r="Q9">
        <v>0.81</v>
      </c>
      <c r="R9">
        <v>1.73</v>
      </c>
      <c r="S9">
        <v>555</v>
      </c>
      <c r="T9">
        <v>45.12</v>
      </c>
      <c r="U9">
        <v>95.85</v>
      </c>
      <c r="V9">
        <v>1</v>
      </c>
      <c r="W9" t="s">
        <v>105</v>
      </c>
      <c r="X9" t="s">
        <v>7</v>
      </c>
      <c r="Y9" t="s">
        <v>8</v>
      </c>
      <c r="Z9">
        <v>276</v>
      </c>
      <c r="AA9">
        <v>22.44</v>
      </c>
      <c r="AB9">
        <v>49.73</v>
      </c>
      <c r="AC9">
        <v>2</v>
      </c>
      <c r="AD9" t="s">
        <v>106</v>
      </c>
      <c r="AE9" t="s">
        <v>9</v>
      </c>
      <c r="AF9" t="s">
        <v>10</v>
      </c>
      <c r="AG9">
        <v>279</v>
      </c>
      <c r="AH9">
        <v>22.68</v>
      </c>
      <c r="AI9">
        <v>50.27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Q26"/>
  <sheetViews>
    <sheetView topLeftCell="D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38">
        <v>2</v>
      </c>
      <c r="B5" s="39" t="s">
        <v>37</v>
      </c>
      <c r="C5" s="42" t="s">
        <v>19</v>
      </c>
      <c r="D5" s="43"/>
      <c r="E5" s="45">
        <f>SUM(E6:E13)</f>
        <v>7891</v>
      </c>
      <c r="F5" s="45">
        <f>SUM(F6:F13)</f>
        <v>4380</v>
      </c>
      <c r="G5" s="45">
        <f>SUM(G6:G13)</f>
        <v>3511</v>
      </c>
      <c r="H5" s="46">
        <f t="shared" ref="H5:H13" si="0">G5/E5</f>
        <v>0.44493727030794578</v>
      </c>
      <c r="I5" s="45">
        <f>SUM(I6:I13)</f>
        <v>79</v>
      </c>
      <c r="J5" s="47">
        <f t="shared" ref="J5:J12" si="1">I5/E5</f>
        <v>1.0011405398555316E-2</v>
      </c>
      <c r="K5" s="45">
        <f>SUM(K6:K13)</f>
        <v>79</v>
      </c>
      <c r="L5" s="48">
        <f>SUM(L6:L13)</f>
        <v>3353</v>
      </c>
      <c r="M5" s="42">
        <f>SUM(M6:M13)</f>
        <v>1949</v>
      </c>
      <c r="N5" s="59">
        <f>M5/$L5</f>
        <v>0.58127050402624514</v>
      </c>
      <c r="O5" s="42">
        <f>SUM(O6:O13)</f>
        <v>1404</v>
      </c>
      <c r="P5" s="59">
        <f>O5/$L5</f>
        <v>0.41872949597375486</v>
      </c>
      <c r="Q5" s="35">
        <f t="shared" ref="Q5:Q12" si="2">IF(AND(NOT(ISBLANK($L5)),NOT(ISBLANK($D5))),$E5,0)</f>
        <v>0</v>
      </c>
    </row>
    <row r="6" spans="1:17" s="9" customFormat="1" ht="21" x14ac:dyDescent="0.55000000000000004">
      <c r="B6" s="10"/>
      <c r="C6" s="49" t="s">
        <v>40</v>
      </c>
      <c r="D6" s="50">
        <v>1</v>
      </c>
      <c r="E6" s="51">
        <f>IMPORT3!H2</f>
        <v>990</v>
      </c>
      <c r="F6" s="51">
        <f>IMPORT3!I2</f>
        <v>577</v>
      </c>
      <c r="G6" s="51">
        <f>IMPORT3!K2</f>
        <v>413</v>
      </c>
      <c r="H6" s="36">
        <f t="shared" si="0"/>
        <v>0.41717171717171719</v>
      </c>
      <c r="I6" s="51">
        <f>IMPORT3!M2</f>
        <v>0</v>
      </c>
      <c r="J6" s="36">
        <f t="shared" si="1"/>
        <v>0</v>
      </c>
      <c r="K6" s="51">
        <f>IMPORT3!P2</f>
        <v>13</v>
      </c>
      <c r="L6" s="53">
        <f>IMPORT3!S2</f>
        <v>400</v>
      </c>
      <c r="M6" s="49">
        <f>IMPORT3!Z2</f>
        <v>226</v>
      </c>
      <c r="N6" s="58">
        <f>M6/L6</f>
        <v>0.56499999999999995</v>
      </c>
      <c r="O6" s="49">
        <f>IMPORT3!AG2</f>
        <v>174</v>
      </c>
      <c r="P6" s="58">
        <f>O6/L6</f>
        <v>0.435</v>
      </c>
      <c r="Q6" s="9">
        <f t="shared" si="2"/>
        <v>990</v>
      </c>
    </row>
    <row r="7" spans="1:17" s="9" customFormat="1" ht="21" x14ac:dyDescent="0.55000000000000004">
      <c r="B7" s="10"/>
      <c r="C7" s="49" t="s">
        <v>41</v>
      </c>
      <c r="D7" s="50">
        <v>2</v>
      </c>
      <c r="E7" s="51">
        <f>IMPORT3!H3</f>
        <v>761</v>
      </c>
      <c r="F7" s="51">
        <f>IMPORT3!I3</f>
        <v>450</v>
      </c>
      <c r="G7" s="51">
        <f>IMPORT3!K3</f>
        <v>311</v>
      </c>
      <c r="H7" s="36">
        <f t="shared" si="0"/>
        <v>0.40867279894875164</v>
      </c>
      <c r="I7" s="51">
        <f>IMPORT3!M3</f>
        <v>0</v>
      </c>
      <c r="J7" s="36">
        <f t="shared" si="1"/>
        <v>0</v>
      </c>
      <c r="K7" s="51">
        <f>IMPORT3!P3</f>
        <v>11</v>
      </c>
      <c r="L7" s="53">
        <f>IMPORT3!S3</f>
        <v>300</v>
      </c>
      <c r="M7" s="49">
        <f>IMPORT3!Z3</f>
        <v>180</v>
      </c>
      <c r="N7" s="58">
        <f t="shared" ref="N7:N13" si="3">M7/L7</f>
        <v>0.6</v>
      </c>
      <c r="O7" s="49">
        <f>IMPORT3!AG3</f>
        <v>120</v>
      </c>
      <c r="P7" s="58">
        <f t="shared" ref="P7:P13" si="4">O7/L7</f>
        <v>0.4</v>
      </c>
      <c r="Q7" s="9">
        <f t="shared" si="2"/>
        <v>761</v>
      </c>
    </row>
    <row r="8" spans="1:17" s="9" customFormat="1" ht="21" x14ac:dyDescent="0.55000000000000004">
      <c r="B8" s="10"/>
      <c r="C8" s="49" t="s">
        <v>42</v>
      </c>
      <c r="D8" s="50">
        <v>3</v>
      </c>
      <c r="E8" s="51">
        <f>IMPORT3!H4</f>
        <v>847</v>
      </c>
      <c r="F8" s="51">
        <f>IMPORT3!I4</f>
        <v>380</v>
      </c>
      <c r="G8" s="51">
        <f>IMPORT3!K4</f>
        <v>467</v>
      </c>
      <c r="H8" s="36">
        <f t="shared" si="0"/>
        <v>0.55135773317591497</v>
      </c>
      <c r="I8" s="51">
        <f>IMPORT3!M4</f>
        <v>11</v>
      </c>
      <c r="J8" s="36">
        <f t="shared" si="1"/>
        <v>1.2987012987012988E-2</v>
      </c>
      <c r="K8" s="51">
        <f>IMPORT3!P4</f>
        <v>5</v>
      </c>
      <c r="L8" s="53">
        <f>IMPORT3!S4</f>
        <v>451</v>
      </c>
      <c r="M8" s="49">
        <f>IMPORT3!Z4</f>
        <v>255</v>
      </c>
      <c r="N8" s="58">
        <f t="shared" si="3"/>
        <v>0.56541019955654104</v>
      </c>
      <c r="O8" s="49">
        <f>IMPORT3!AG4</f>
        <v>196</v>
      </c>
      <c r="P8" s="58">
        <f t="shared" si="4"/>
        <v>0.43458980044345896</v>
      </c>
      <c r="Q8" s="9">
        <f t="shared" si="2"/>
        <v>847</v>
      </c>
    </row>
    <row r="9" spans="1:17" s="9" customFormat="1" ht="21" x14ac:dyDescent="0.55000000000000004">
      <c r="B9" s="10"/>
      <c r="C9" s="49" t="s">
        <v>43</v>
      </c>
      <c r="D9" s="50">
        <v>4</v>
      </c>
      <c r="E9" s="51">
        <f>IMPORT3!H5</f>
        <v>960</v>
      </c>
      <c r="F9" s="51">
        <f>IMPORT3!I5</f>
        <v>523</v>
      </c>
      <c r="G9" s="51">
        <f>IMPORT3!K5</f>
        <v>437</v>
      </c>
      <c r="H9" s="36">
        <f t="shared" si="0"/>
        <v>0.45520833333333333</v>
      </c>
      <c r="I9" s="51">
        <f>IMPORT3!M5</f>
        <v>10</v>
      </c>
      <c r="J9" s="36">
        <f t="shared" si="1"/>
        <v>1.0416666666666666E-2</v>
      </c>
      <c r="K9" s="51">
        <f>IMPORT3!P5</f>
        <v>10</v>
      </c>
      <c r="L9" s="53">
        <f>IMPORT3!S5</f>
        <v>417</v>
      </c>
      <c r="M9" s="49">
        <f>IMPORT3!Z5</f>
        <v>230</v>
      </c>
      <c r="N9" s="58">
        <f t="shared" si="3"/>
        <v>0.55155875299760193</v>
      </c>
      <c r="O9" s="49">
        <f>IMPORT3!AG5</f>
        <v>187</v>
      </c>
      <c r="P9" s="58">
        <f t="shared" si="4"/>
        <v>0.44844124700239807</v>
      </c>
      <c r="Q9" s="9">
        <f t="shared" si="2"/>
        <v>960</v>
      </c>
    </row>
    <row r="10" spans="1:17" s="9" customFormat="1" ht="21" x14ac:dyDescent="0.55000000000000004">
      <c r="B10" s="10"/>
      <c r="C10" s="49" t="s">
        <v>44</v>
      </c>
      <c r="D10" s="50">
        <v>5</v>
      </c>
      <c r="E10" s="51">
        <f>IMPORT3!H6</f>
        <v>957</v>
      </c>
      <c r="F10" s="51">
        <f>IMPORT3!I6</f>
        <v>488</v>
      </c>
      <c r="G10" s="51">
        <f>IMPORT3!K6</f>
        <v>469</v>
      </c>
      <c r="H10" s="36">
        <f t="shared" si="0"/>
        <v>0.49007314524555906</v>
      </c>
      <c r="I10" s="51">
        <f>IMPORT3!M6</f>
        <v>22</v>
      </c>
      <c r="J10" s="36">
        <f t="shared" si="1"/>
        <v>2.2988505747126436E-2</v>
      </c>
      <c r="K10" s="51">
        <f>IMPORT3!P6</f>
        <v>11</v>
      </c>
      <c r="L10" s="53">
        <f>IMPORT3!S6</f>
        <v>436</v>
      </c>
      <c r="M10" s="49">
        <f>IMPORT3!Z6</f>
        <v>271</v>
      </c>
      <c r="N10" s="58">
        <f t="shared" si="3"/>
        <v>0.62155963302752293</v>
      </c>
      <c r="O10" s="49">
        <f>IMPORT3!AG6</f>
        <v>165</v>
      </c>
      <c r="P10" s="58">
        <f t="shared" si="4"/>
        <v>0.37844036697247707</v>
      </c>
      <c r="Q10" s="9">
        <f t="shared" si="2"/>
        <v>957</v>
      </c>
    </row>
    <row r="11" spans="1:17" s="9" customFormat="1" ht="21" x14ac:dyDescent="0.55000000000000004">
      <c r="B11" s="10"/>
      <c r="C11" s="49" t="s">
        <v>45</v>
      </c>
      <c r="D11" s="50">
        <v>6</v>
      </c>
      <c r="E11" s="51">
        <f>IMPORT3!H7</f>
        <v>909</v>
      </c>
      <c r="F11" s="51">
        <f>IMPORT3!I7</f>
        <v>490</v>
      </c>
      <c r="G11" s="51">
        <f>IMPORT3!K7</f>
        <v>419</v>
      </c>
      <c r="H11" s="36">
        <f t="shared" si="0"/>
        <v>0.46094609460946095</v>
      </c>
      <c r="I11" s="51">
        <f>IMPORT3!M7</f>
        <v>8</v>
      </c>
      <c r="J11" s="36">
        <f t="shared" si="1"/>
        <v>8.8008800880088004E-3</v>
      </c>
      <c r="K11" s="51">
        <f>IMPORT3!P7</f>
        <v>9</v>
      </c>
      <c r="L11" s="53">
        <f>IMPORT3!S7</f>
        <v>402</v>
      </c>
      <c r="M11" s="49">
        <f>IMPORT3!Z7</f>
        <v>265</v>
      </c>
      <c r="N11" s="58">
        <f t="shared" si="3"/>
        <v>0.65920398009950254</v>
      </c>
      <c r="O11" s="49">
        <f>IMPORT3!AG7</f>
        <v>137</v>
      </c>
      <c r="P11" s="58">
        <f t="shared" si="4"/>
        <v>0.34079601990049752</v>
      </c>
      <c r="Q11" s="9">
        <f t="shared" si="2"/>
        <v>909</v>
      </c>
    </row>
    <row r="12" spans="1:17" s="9" customFormat="1" ht="21" x14ac:dyDescent="0.55000000000000004">
      <c r="B12" s="10"/>
      <c r="C12" s="49" t="s">
        <v>46</v>
      </c>
      <c r="D12" s="50">
        <v>7</v>
      </c>
      <c r="E12" s="51">
        <f>IMPORT3!H8</f>
        <v>1237</v>
      </c>
      <c r="F12" s="51">
        <f>IMPORT3!I8</f>
        <v>821</v>
      </c>
      <c r="G12" s="51">
        <f>IMPORT3!K8</f>
        <v>416</v>
      </c>
      <c r="H12" s="36">
        <f t="shared" si="0"/>
        <v>0.33629749393694425</v>
      </c>
      <c r="I12" s="51">
        <f>IMPORT3!M8</f>
        <v>14</v>
      </c>
      <c r="J12" s="36">
        <f t="shared" si="1"/>
        <v>1.131770412287793E-2</v>
      </c>
      <c r="K12" s="51">
        <f>IMPORT3!P8</f>
        <v>10</v>
      </c>
      <c r="L12" s="53">
        <f>IMPORT3!S8</f>
        <v>392</v>
      </c>
      <c r="M12" s="49">
        <f>IMPORT3!Z8</f>
        <v>246</v>
      </c>
      <c r="N12" s="58">
        <f t="shared" si="3"/>
        <v>0.62755102040816324</v>
      </c>
      <c r="O12" s="49">
        <f>IMPORT3!AG8</f>
        <v>146</v>
      </c>
      <c r="P12" s="58">
        <f t="shared" si="4"/>
        <v>0.37244897959183676</v>
      </c>
      <c r="Q12" s="9">
        <f t="shared" si="2"/>
        <v>1237</v>
      </c>
    </row>
    <row r="13" spans="1:17" s="9" customFormat="1" ht="21.75" thickBot="1" x14ac:dyDescent="0.6">
      <c r="B13" s="10"/>
      <c r="C13" s="54" t="s">
        <v>47</v>
      </c>
      <c r="D13" s="55">
        <v>8</v>
      </c>
      <c r="E13" s="56">
        <f>IMPORT3!H9</f>
        <v>1230</v>
      </c>
      <c r="F13" s="56">
        <f>IMPORT3!I9</f>
        <v>651</v>
      </c>
      <c r="G13" s="56">
        <f>IMPORT3!K9</f>
        <v>579</v>
      </c>
      <c r="H13" s="61">
        <f t="shared" si="0"/>
        <v>0.47073170731707314</v>
      </c>
      <c r="I13" s="56">
        <f>IMPORT3!M9</f>
        <v>14</v>
      </c>
      <c r="J13" s="61">
        <f t="shared" ref="J13" si="5">I13/E13</f>
        <v>1.1382113821138212E-2</v>
      </c>
      <c r="K13" s="56">
        <f>IMPORT3!P9</f>
        <v>10</v>
      </c>
      <c r="L13" s="57">
        <f>IMPORT3!S9</f>
        <v>555</v>
      </c>
      <c r="M13" s="54">
        <f>IMPORT3!Z9</f>
        <v>276</v>
      </c>
      <c r="N13" s="62">
        <f t="shared" si="3"/>
        <v>0.49729729729729732</v>
      </c>
      <c r="O13" s="54">
        <f>IMPORT3!AG9</f>
        <v>279</v>
      </c>
      <c r="P13" s="62">
        <f t="shared" si="4"/>
        <v>0.50270270270270268</v>
      </c>
      <c r="Q13" s="9">
        <f t="shared" ref="Q13" si="6">IF(AND(NOT(ISBLANK($L13)),NOT(ISBLANK($D13))),$E13,0)</f>
        <v>1230</v>
      </c>
    </row>
    <row r="14" spans="1:17" ht="13.5" thickBot="1" x14ac:dyDescent="0.25"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>
        <f>SUM(Q5:Q13)</f>
        <v>7891</v>
      </c>
    </row>
    <row r="15" spans="1:17" ht="13.5" thickBot="1" x14ac:dyDescent="0.25"/>
    <row r="16" spans="1:17" s="2" customFormat="1" x14ac:dyDescent="0.2">
      <c r="M16" s="13" t="str">
        <f>M3</f>
        <v>Emmanuel</v>
      </c>
      <c r="N16" s="14" t="str">
        <f>N3</f>
        <v>MACRON</v>
      </c>
      <c r="O16" s="13" t="str">
        <f>O3</f>
        <v>Marine</v>
      </c>
      <c r="P16" s="14" t="str">
        <f>P3</f>
        <v>LE PEN</v>
      </c>
    </row>
    <row r="17" spans="3:16" s="18" customFormat="1" ht="36.75" thickBot="1" x14ac:dyDescent="0.25">
      <c r="C17" s="15" t="s">
        <v>75</v>
      </c>
      <c r="D17" s="8" t="s">
        <v>76</v>
      </c>
      <c r="E17" s="15" t="s">
        <v>0</v>
      </c>
      <c r="F17" s="15" t="s">
        <v>77</v>
      </c>
      <c r="G17" s="15" t="s">
        <v>1</v>
      </c>
      <c r="H17" s="15" t="s">
        <v>36</v>
      </c>
      <c r="I17" s="15" t="s">
        <v>2</v>
      </c>
      <c r="J17" s="15" t="s">
        <v>28</v>
      </c>
      <c r="K17" s="15" t="s">
        <v>3</v>
      </c>
      <c r="L17" s="15" t="s">
        <v>4</v>
      </c>
      <c r="M17" s="16" t="s">
        <v>5</v>
      </c>
      <c r="N17" s="17" t="s">
        <v>6</v>
      </c>
      <c r="O17" s="16" t="s">
        <v>5</v>
      </c>
      <c r="P17" s="17" t="s">
        <v>6</v>
      </c>
    </row>
    <row r="18" spans="3:16" s="27" customFormat="1" ht="25.5" customHeight="1" thickBot="1" x14ac:dyDescent="0.25">
      <c r="C18" s="19" t="s">
        <v>19</v>
      </c>
      <c r="D18" s="20">
        <f>COUNTA(D5:D13)</f>
        <v>8</v>
      </c>
      <c r="E18" s="20">
        <f t="shared" ref="E18:P18" si="7">E5</f>
        <v>7891</v>
      </c>
      <c r="F18" s="20">
        <f t="shared" si="7"/>
        <v>4380</v>
      </c>
      <c r="G18" s="20">
        <f t="shared" si="7"/>
        <v>3511</v>
      </c>
      <c r="H18" s="21">
        <f t="shared" si="7"/>
        <v>0.44493727030794578</v>
      </c>
      <c r="I18" s="22">
        <f t="shared" si="7"/>
        <v>79</v>
      </c>
      <c r="J18" s="21">
        <f t="shared" si="7"/>
        <v>1.0011405398555316E-2</v>
      </c>
      <c r="K18" s="20">
        <f t="shared" si="7"/>
        <v>79</v>
      </c>
      <c r="L18" s="20">
        <f t="shared" si="7"/>
        <v>3353</v>
      </c>
      <c r="M18" s="23">
        <f t="shared" si="7"/>
        <v>1949</v>
      </c>
      <c r="N18" s="24">
        <f t="shared" si="7"/>
        <v>0.58127050402624514</v>
      </c>
      <c r="O18" s="25">
        <f t="shared" si="7"/>
        <v>1404</v>
      </c>
      <c r="P18" s="26">
        <f t="shared" si="7"/>
        <v>0.41872949597375486</v>
      </c>
    </row>
    <row r="20" spans="3:16" x14ac:dyDescent="0.2">
      <c r="F20" s="28" t="s">
        <v>78</v>
      </c>
      <c r="G20" s="29">
        <f>(236-COUNTBLANK(G5:G13))/236</f>
        <v>1</v>
      </c>
      <c r="I20" s="30"/>
      <c r="J20" s="30"/>
    </row>
    <row r="21" spans="3:16" x14ac:dyDescent="0.2">
      <c r="F21" s="28" t="s">
        <v>79</v>
      </c>
      <c r="G21" s="31">
        <f>Q14/E18</f>
        <v>1</v>
      </c>
      <c r="I21" s="32"/>
      <c r="J21" s="32"/>
    </row>
    <row r="22" spans="3:16" x14ac:dyDescent="0.2">
      <c r="I22" s="33"/>
      <c r="J22" s="33"/>
    </row>
    <row r="24" spans="3:16" x14ac:dyDescent="0.2">
      <c r="K24" s="30"/>
      <c r="L24" s="30"/>
    </row>
    <row r="25" spans="3:16" x14ac:dyDescent="0.2">
      <c r="K25" s="32"/>
      <c r="L25" s="32"/>
    </row>
    <row r="26" spans="3:16" x14ac:dyDescent="0.2">
      <c r="K26" s="34"/>
      <c r="L26" s="34"/>
    </row>
  </sheetData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opLeftCell="L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2</v>
      </c>
      <c r="D2" t="s">
        <v>103</v>
      </c>
      <c r="E2">
        <v>25</v>
      </c>
      <c r="F2" t="s">
        <v>12</v>
      </c>
      <c r="G2">
        <v>1</v>
      </c>
      <c r="H2">
        <v>809</v>
      </c>
      <c r="I2">
        <v>430</v>
      </c>
      <c r="J2">
        <v>53.15</v>
      </c>
      <c r="K2">
        <v>379</v>
      </c>
      <c r="L2">
        <v>46.85</v>
      </c>
      <c r="M2">
        <v>28</v>
      </c>
      <c r="N2">
        <v>3.46</v>
      </c>
      <c r="O2">
        <v>7.39</v>
      </c>
      <c r="P2">
        <v>7</v>
      </c>
      <c r="Q2">
        <v>0.87</v>
      </c>
      <c r="R2">
        <v>1.85</v>
      </c>
      <c r="S2">
        <v>344</v>
      </c>
      <c r="T2">
        <v>42.52</v>
      </c>
      <c r="U2">
        <v>90.77</v>
      </c>
      <c r="V2">
        <v>1</v>
      </c>
      <c r="W2" t="s">
        <v>105</v>
      </c>
      <c r="X2" t="s">
        <v>7</v>
      </c>
      <c r="Y2" t="s">
        <v>8</v>
      </c>
      <c r="Z2">
        <v>192</v>
      </c>
      <c r="AA2">
        <v>23.73</v>
      </c>
      <c r="AB2">
        <v>55.81</v>
      </c>
      <c r="AC2">
        <v>2</v>
      </c>
      <c r="AD2" t="s">
        <v>106</v>
      </c>
      <c r="AE2" t="s">
        <v>9</v>
      </c>
      <c r="AF2" t="s">
        <v>10</v>
      </c>
      <c r="AG2">
        <v>152</v>
      </c>
      <c r="AH2">
        <v>18.79</v>
      </c>
      <c r="AI2">
        <v>44.19</v>
      </c>
    </row>
    <row r="3" spans="1:35" x14ac:dyDescent="0.2">
      <c r="A3" t="s">
        <v>101</v>
      </c>
      <c r="B3" t="s">
        <v>102</v>
      </c>
      <c r="C3">
        <v>2</v>
      </c>
      <c r="D3" t="s">
        <v>103</v>
      </c>
      <c r="E3">
        <v>25</v>
      </c>
      <c r="F3" t="s">
        <v>12</v>
      </c>
      <c r="G3">
        <v>2</v>
      </c>
      <c r="H3">
        <v>860</v>
      </c>
      <c r="I3">
        <v>503</v>
      </c>
      <c r="J3">
        <v>58.49</v>
      </c>
      <c r="K3">
        <v>357</v>
      </c>
      <c r="L3">
        <v>41.51</v>
      </c>
      <c r="M3">
        <v>14</v>
      </c>
      <c r="N3">
        <v>1.63</v>
      </c>
      <c r="O3">
        <v>3.92</v>
      </c>
      <c r="P3">
        <v>8</v>
      </c>
      <c r="Q3">
        <v>0.93</v>
      </c>
      <c r="R3">
        <v>2.2400000000000002</v>
      </c>
      <c r="S3">
        <v>335</v>
      </c>
      <c r="T3">
        <v>38.950000000000003</v>
      </c>
      <c r="U3">
        <v>93.84</v>
      </c>
      <c r="V3">
        <v>1</v>
      </c>
      <c r="W3" t="s">
        <v>105</v>
      </c>
      <c r="X3" t="s">
        <v>7</v>
      </c>
      <c r="Y3" t="s">
        <v>8</v>
      </c>
      <c r="Z3">
        <v>217</v>
      </c>
      <c r="AA3">
        <v>25.23</v>
      </c>
      <c r="AB3">
        <v>64.78</v>
      </c>
      <c r="AC3">
        <v>2</v>
      </c>
      <c r="AD3" t="s">
        <v>106</v>
      </c>
      <c r="AE3" t="s">
        <v>9</v>
      </c>
      <c r="AF3" t="s">
        <v>10</v>
      </c>
      <c r="AG3">
        <v>118</v>
      </c>
      <c r="AH3">
        <v>13.72</v>
      </c>
      <c r="AI3">
        <v>35.22</v>
      </c>
    </row>
    <row r="4" spans="1:35" x14ac:dyDescent="0.2">
      <c r="A4" t="s">
        <v>101</v>
      </c>
      <c r="B4" t="s">
        <v>102</v>
      </c>
      <c r="C4">
        <v>2</v>
      </c>
      <c r="D4" t="s">
        <v>103</v>
      </c>
      <c r="E4">
        <v>25</v>
      </c>
      <c r="F4" t="s">
        <v>12</v>
      </c>
      <c r="G4">
        <v>3</v>
      </c>
      <c r="H4">
        <v>1104</v>
      </c>
      <c r="I4">
        <v>668</v>
      </c>
      <c r="J4">
        <v>60.51</v>
      </c>
      <c r="K4">
        <v>436</v>
      </c>
      <c r="L4">
        <v>39.49</v>
      </c>
      <c r="M4">
        <v>21</v>
      </c>
      <c r="N4">
        <v>1.9</v>
      </c>
      <c r="O4">
        <v>4.82</v>
      </c>
      <c r="P4">
        <v>14</v>
      </c>
      <c r="Q4">
        <v>1.27</v>
      </c>
      <c r="R4">
        <v>3.21</v>
      </c>
      <c r="S4">
        <v>401</v>
      </c>
      <c r="T4">
        <v>36.32</v>
      </c>
      <c r="U4">
        <v>91.97</v>
      </c>
      <c r="V4">
        <v>1</v>
      </c>
      <c r="W4" t="s">
        <v>105</v>
      </c>
      <c r="X4" t="s">
        <v>7</v>
      </c>
      <c r="Y4" t="s">
        <v>8</v>
      </c>
      <c r="Z4">
        <v>244</v>
      </c>
      <c r="AA4">
        <v>22.1</v>
      </c>
      <c r="AB4">
        <v>60.85</v>
      </c>
      <c r="AC4">
        <v>2</v>
      </c>
      <c r="AD4" t="s">
        <v>106</v>
      </c>
      <c r="AE4" t="s">
        <v>9</v>
      </c>
      <c r="AF4" t="s">
        <v>10</v>
      </c>
      <c r="AG4">
        <v>157</v>
      </c>
      <c r="AH4">
        <v>14.22</v>
      </c>
      <c r="AI4">
        <v>39.15</v>
      </c>
    </row>
    <row r="5" spans="1:35" x14ac:dyDescent="0.2">
      <c r="A5" t="s">
        <v>101</v>
      </c>
      <c r="B5" t="s">
        <v>102</v>
      </c>
      <c r="C5">
        <v>2</v>
      </c>
      <c r="D5" t="s">
        <v>103</v>
      </c>
      <c r="E5">
        <v>25</v>
      </c>
      <c r="F5" t="s">
        <v>12</v>
      </c>
      <c r="G5">
        <v>4</v>
      </c>
      <c r="H5">
        <v>1215</v>
      </c>
      <c r="I5">
        <v>672</v>
      </c>
      <c r="J5">
        <v>55.31</v>
      </c>
      <c r="K5">
        <v>543</v>
      </c>
      <c r="L5">
        <v>44.69</v>
      </c>
      <c r="M5">
        <v>30</v>
      </c>
      <c r="N5">
        <v>2.4700000000000002</v>
      </c>
      <c r="O5">
        <v>5.52</v>
      </c>
      <c r="P5">
        <v>20</v>
      </c>
      <c r="Q5">
        <v>1.65</v>
      </c>
      <c r="R5">
        <v>3.68</v>
      </c>
      <c r="S5">
        <v>493</v>
      </c>
      <c r="T5">
        <v>40.58</v>
      </c>
      <c r="U5">
        <v>90.79</v>
      </c>
      <c r="V5">
        <v>1</v>
      </c>
      <c r="W5" t="s">
        <v>105</v>
      </c>
      <c r="X5" t="s">
        <v>7</v>
      </c>
      <c r="Y5" t="s">
        <v>8</v>
      </c>
      <c r="Z5">
        <v>318</v>
      </c>
      <c r="AA5">
        <v>26.17</v>
      </c>
      <c r="AB5">
        <v>64.5</v>
      </c>
      <c r="AC5">
        <v>2</v>
      </c>
      <c r="AD5" t="s">
        <v>106</v>
      </c>
      <c r="AE5" t="s">
        <v>9</v>
      </c>
      <c r="AF5" t="s">
        <v>10</v>
      </c>
      <c r="AG5">
        <v>175</v>
      </c>
      <c r="AH5">
        <v>14.4</v>
      </c>
      <c r="AI5">
        <v>35.5</v>
      </c>
    </row>
    <row r="6" spans="1:35" x14ac:dyDescent="0.2">
      <c r="A6" t="s">
        <v>101</v>
      </c>
      <c r="B6" t="s">
        <v>102</v>
      </c>
      <c r="C6">
        <v>2</v>
      </c>
      <c r="D6" t="s">
        <v>103</v>
      </c>
      <c r="E6">
        <v>25</v>
      </c>
      <c r="F6" t="s">
        <v>12</v>
      </c>
      <c r="G6">
        <v>5</v>
      </c>
      <c r="H6">
        <v>649</v>
      </c>
      <c r="I6">
        <v>415</v>
      </c>
      <c r="J6">
        <v>63.94</v>
      </c>
      <c r="K6">
        <v>234</v>
      </c>
      <c r="L6">
        <v>36.06</v>
      </c>
      <c r="M6">
        <v>8</v>
      </c>
      <c r="N6">
        <v>1.23</v>
      </c>
      <c r="O6">
        <v>3.42</v>
      </c>
      <c r="P6">
        <v>0</v>
      </c>
      <c r="Q6">
        <v>0</v>
      </c>
      <c r="R6">
        <v>0</v>
      </c>
      <c r="S6">
        <v>226</v>
      </c>
      <c r="T6">
        <v>34.82</v>
      </c>
      <c r="U6">
        <v>96.58</v>
      </c>
      <c r="V6">
        <v>1</v>
      </c>
      <c r="W6" t="s">
        <v>105</v>
      </c>
      <c r="X6" t="s">
        <v>7</v>
      </c>
      <c r="Y6" t="s">
        <v>8</v>
      </c>
      <c r="Z6">
        <v>133</v>
      </c>
      <c r="AA6">
        <v>20.49</v>
      </c>
      <c r="AB6">
        <v>58.85</v>
      </c>
      <c r="AC6">
        <v>2</v>
      </c>
      <c r="AD6" t="s">
        <v>106</v>
      </c>
      <c r="AE6" t="s">
        <v>9</v>
      </c>
      <c r="AF6" t="s">
        <v>10</v>
      </c>
      <c r="AG6">
        <v>93</v>
      </c>
      <c r="AH6">
        <v>14.33</v>
      </c>
      <c r="AI6">
        <v>41.15</v>
      </c>
    </row>
    <row r="7" spans="1:35" x14ac:dyDescent="0.2">
      <c r="A7" t="s">
        <v>101</v>
      </c>
      <c r="B7" t="s">
        <v>102</v>
      </c>
      <c r="C7">
        <v>2</v>
      </c>
      <c r="D7" t="s">
        <v>103</v>
      </c>
      <c r="E7">
        <v>25</v>
      </c>
      <c r="F7" t="s">
        <v>12</v>
      </c>
      <c r="G7">
        <v>6</v>
      </c>
      <c r="H7">
        <v>672</v>
      </c>
      <c r="I7">
        <v>428</v>
      </c>
      <c r="J7">
        <v>63.69</v>
      </c>
      <c r="K7">
        <v>244</v>
      </c>
      <c r="L7">
        <v>36.31</v>
      </c>
      <c r="M7">
        <v>9</v>
      </c>
      <c r="N7">
        <v>1.34</v>
      </c>
      <c r="O7">
        <v>3.69</v>
      </c>
      <c r="P7">
        <v>10</v>
      </c>
      <c r="Q7">
        <v>1.49</v>
      </c>
      <c r="R7">
        <v>4.0999999999999996</v>
      </c>
      <c r="S7">
        <v>225</v>
      </c>
      <c r="T7">
        <v>33.479999999999997</v>
      </c>
      <c r="U7">
        <v>92.21</v>
      </c>
      <c r="V7">
        <v>1</v>
      </c>
      <c r="W7" t="s">
        <v>105</v>
      </c>
      <c r="X7" t="s">
        <v>7</v>
      </c>
      <c r="Y7" t="s">
        <v>8</v>
      </c>
      <c r="Z7">
        <v>128</v>
      </c>
      <c r="AA7">
        <v>19.05</v>
      </c>
      <c r="AB7">
        <v>56.89</v>
      </c>
      <c r="AC7">
        <v>2</v>
      </c>
      <c r="AD7" t="s">
        <v>106</v>
      </c>
      <c r="AE7" t="s">
        <v>9</v>
      </c>
      <c r="AF7" t="s">
        <v>10</v>
      </c>
      <c r="AG7">
        <v>97</v>
      </c>
      <c r="AH7">
        <v>14.43</v>
      </c>
      <c r="AI7">
        <v>43.11</v>
      </c>
    </row>
    <row r="8" spans="1:35" x14ac:dyDescent="0.2">
      <c r="A8" t="s">
        <v>101</v>
      </c>
      <c r="B8" t="s">
        <v>102</v>
      </c>
      <c r="C8">
        <v>2</v>
      </c>
      <c r="D8" t="s">
        <v>103</v>
      </c>
      <c r="E8">
        <v>25</v>
      </c>
      <c r="F8" t="s">
        <v>12</v>
      </c>
      <c r="G8">
        <v>7</v>
      </c>
      <c r="H8">
        <v>709</v>
      </c>
      <c r="I8">
        <v>438</v>
      </c>
      <c r="J8">
        <v>61.78</v>
      </c>
      <c r="K8">
        <v>271</v>
      </c>
      <c r="L8">
        <v>38.22</v>
      </c>
      <c r="M8">
        <v>11</v>
      </c>
      <c r="N8">
        <v>1.55</v>
      </c>
      <c r="O8">
        <v>4.0599999999999996</v>
      </c>
      <c r="P8">
        <v>7</v>
      </c>
      <c r="Q8">
        <v>0.99</v>
      </c>
      <c r="R8">
        <v>2.58</v>
      </c>
      <c r="S8">
        <v>253</v>
      </c>
      <c r="T8">
        <v>35.68</v>
      </c>
      <c r="U8">
        <v>93.36</v>
      </c>
      <c r="V8">
        <v>1</v>
      </c>
      <c r="W8" t="s">
        <v>105</v>
      </c>
      <c r="X8" t="s">
        <v>7</v>
      </c>
      <c r="Y8" t="s">
        <v>8</v>
      </c>
      <c r="Z8">
        <v>174</v>
      </c>
      <c r="AA8">
        <v>24.54</v>
      </c>
      <c r="AB8">
        <v>68.77</v>
      </c>
      <c r="AC8">
        <v>2</v>
      </c>
      <c r="AD8" t="s">
        <v>106</v>
      </c>
      <c r="AE8" t="s">
        <v>9</v>
      </c>
      <c r="AF8" t="s">
        <v>10</v>
      </c>
      <c r="AG8">
        <v>79</v>
      </c>
      <c r="AH8">
        <v>11.14</v>
      </c>
      <c r="AI8">
        <v>31.23</v>
      </c>
    </row>
    <row r="9" spans="1:35" x14ac:dyDescent="0.2">
      <c r="A9" t="s">
        <v>101</v>
      </c>
      <c r="B9" t="s">
        <v>102</v>
      </c>
      <c r="C9">
        <v>2</v>
      </c>
      <c r="D9" t="s">
        <v>103</v>
      </c>
      <c r="E9">
        <v>25</v>
      </c>
      <c r="F9" t="s">
        <v>12</v>
      </c>
      <c r="G9">
        <v>8</v>
      </c>
      <c r="H9">
        <v>919</v>
      </c>
      <c r="I9">
        <v>543</v>
      </c>
      <c r="J9">
        <v>59.09</v>
      </c>
      <c r="K9">
        <v>376</v>
      </c>
      <c r="L9">
        <v>40.909999999999997</v>
      </c>
      <c r="M9">
        <v>9</v>
      </c>
      <c r="N9">
        <v>0.98</v>
      </c>
      <c r="O9">
        <v>2.39</v>
      </c>
      <c r="P9">
        <v>10</v>
      </c>
      <c r="Q9">
        <v>1.0900000000000001</v>
      </c>
      <c r="R9">
        <v>2.66</v>
      </c>
      <c r="S9">
        <v>357</v>
      </c>
      <c r="T9">
        <v>38.85</v>
      </c>
      <c r="U9">
        <v>94.95</v>
      </c>
      <c r="V9">
        <v>1</v>
      </c>
      <c r="W9" t="s">
        <v>105</v>
      </c>
      <c r="X9" t="s">
        <v>7</v>
      </c>
      <c r="Y9" t="s">
        <v>8</v>
      </c>
      <c r="Z9">
        <v>221</v>
      </c>
      <c r="AA9">
        <v>24.05</v>
      </c>
      <c r="AB9">
        <v>61.9</v>
      </c>
      <c r="AC9">
        <v>2</v>
      </c>
      <c r="AD9" t="s">
        <v>106</v>
      </c>
      <c r="AE9" t="s">
        <v>9</v>
      </c>
      <c r="AF9" t="s">
        <v>10</v>
      </c>
      <c r="AG9">
        <v>136</v>
      </c>
      <c r="AH9">
        <v>14.8</v>
      </c>
      <c r="AI9">
        <v>38.1</v>
      </c>
    </row>
    <row r="10" spans="1:35" x14ac:dyDescent="0.2">
      <c r="A10" t="s">
        <v>101</v>
      </c>
      <c r="B10" t="s">
        <v>102</v>
      </c>
      <c r="C10">
        <v>2</v>
      </c>
      <c r="D10" t="s">
        <v>103</v>
      </c>
      <c r="E10">
        <v>25</v>
      </c>
      <c r="F10" t="s">
        <v>12</v>
      </c>
      <c r="G10">
        <v>9</v>
      </c>
      <c r="H10">
        <v>1060</v>
      </c>
      <c r="I10">
        <v>617</v>
      </c>
      <c r="J10">
        <v>58.21</v>
      </c>
      <c r="K10">
        <v>443</v>
      </c>
      <c r="L10">
        <v>41.79</v>
      </c>
      <c r="M10">
        <v>12</v>
      </c>
      <c r="N10">
        <v>1.1299999999999999</v>
      </c>
      <c r="O10">
        <v>2.71</v>
      </c>
      <c r="P10">
        <v>7</v>
      </c>
      <c r="Q10">
        <v>0.66</v>
      </c>
      <c r="R10">
        <v>1.58</v>
      </c>
      <c r="S10">
        <v>424</v>
      </c>
      <c r="T10">
        <v>40</v>
      </c>
      <c r="U10">
        <v>95.71</v>
      </c>
      <c r="V10">
        <v>1</v>
      </c>
      <c r="W10" t="s">
        <v>105</v>
      </c>
      <c r="X10" t="s">
        <v>7</v>
      </c>
      <c r="Y10" t="s">
        <v>8</v>
      </c>
      <c r="Z10">
        <v>239</v>
      </c>
      <c r="AA10">
        <v>22.55</v>
      </c>
      <c r="AB10">
        <v>56.37</v>
      </c>
      <c r="AC10">
        <v>2</v>
      </c>
      <c r="AD10" t="s">
        <v>106</v>
      </c>
      <c r="AE10" t="s">
        <v>9</v>
      </c>
      <c r="AF10" t="s">
        <v>10</v>
      </c>
      <c r="AG10">
        <v>185</v>
      </c>
      <c r="AH10">
        <v>17.45</v>
      </c>
      <c r="AI10">
        <v>43.63</v>
      </c>
    </row>
    <row r="11" spans="1:35" x14ac:dyDescent="0.2">
      <c r="A11" t="s">
        <v>101</v>
      </c>
      <c r="B11" t="s">
        <v>102</v>
      </c>
      <c r="C11">
        <v>2</v>
      </c>
      <c r="D11" t="s">
        <v>103</v>
      </c>
      <c r="E11">
        <v>25</v>
      </c>
      <c r="F11" t="s">
        <v>12</v>
      </c>
      <c r="G11">
        <v>10</v>
      </c>
      <c r="H11">
        <v>1186</v>
      </c>
      <c r="I11">
        <v>524</v>
      </c>
      <c r="J11">
        <v>44.18</v>
      </c>
      <c r="K11">
        <v>662</v>
      </c>
      <c r="L11">
        <v>55.82</v>
      </c>
      <c r="M11">
        <v>31</v>
      </c>
      <c r="N11">
        <v>2.61</v>
      </c>
      <c r="O11">
        <v>4.68</v>
      </c>
      <c r="P11">
        <v>7</v>
      </c>
      <c r="Q11">
        <v>0.59</v>
      </c>
      <c r="R11">
        <v>1.06</v>
      </c>
      <c r="S11">
        <v>624</v>
      </c>
      <c r="T11">
        <v>52.61</v>
      </c>
      <c r="U11">
        <v>94.26</v>
      </c>
      <c r="V11">
        <v>1</v>
      </c>
      <c r="W11" t="s">
        <v>105</v>
      </c>
      <c r="X11" t="s">
        <v>7</v>
      </c>
      <c r="Y11" t="s">
        <v>8</v>
      </c>
      <c r="Z11">
        <v>395</v>
      </c>
      <c r="AA11">
        <v>33.31</v>
      </c>
      <c r="AB11">
        <v>63.3</v>
      </c>
      <c r="AC11">
        <v>2</v>
      </c>
      <c r="AD11" t="s">
        <v>106</v>
      </c>
      <c r="AE11" t="s">
        <v>9</v>
      </c>
      <c r="AF11" t="s">
        <v>10</v>
      </c>
      <c r="AG11">
        <v>229</v>
      </c>
      <c r="AH11">
        <v>19.309999999999999</v>
      </c>
      <c r="AI11">
        <v>36.700000000000003</v>
      </c>
    </row>
    <row r="12" spans="1:35" x14ac:dyDescent="0.2">
      <c r="A12" t="s">
        <v>101</v>
      </c>
      <c r="B12" t="s">
        <v>102</v>
      </c>
      <c r="C12">
        <v>2</v>
      </c>
      <c r="D12" t="s">
        <v>103</v>
      </c>
      <c r="E12">
        <v>25</v>
      </c>
      <c r="F12" t="s">
        <v>12</v>
      </c>
      <c r="G12">
        <v>11</v>
      </c>
      <c r="H12">
        <v>997</v>
      </c>
      <c r="I12">
        <v>532</v>
      </c>
      <c r="J12">
        <v>53.36</v>
      </c>
      <c r="K12">
        <v>465</v>
      </c>
      <c r="L12">
        <v>46.64</v>
      </c>
      <c r="M12">
        <v>24</v>
      </c>
      <c r="N12">
        <v>2.41</v>
      </c>
      <c r="O12">
        <v>5.16</v>
      </c>
      <c r="P12">
        <v>4</v>
      </c>
      <c r="Q12">
        <v>0.4</v>
      </c>
      <c r="R12">
        <v>0.86</v>
      </c>
      <c r="S12">
        <v>437</v>
      </c>
      <c r="T12">
        <v>43.83</v>
      </c>
      <c r="U12">
        <v>93.98</v>
      </c>
      <c r="V12">
        <v>1</v>
      </c>
      <c r="W12" t="s">
        <v>105</v>
      </c>
      <c r="X12" t="s">
        <v>7</v>
      </c>
      <c r="Y12" t="s">
        <v>8</v>
      </c>
      <c r="Z12">
        <v>275</v>
      </c>
      <c r="AA12">
        <v>27.58</v>
      </c>
      <c r="AB12">
        <v>62.93</v>
      </c>
      <c r="AC12">
        <v>2</v>
      </c>
      <c r="AD12" t="s">
        <v>106</v>
      </c>
      <c r="AE12" t="s">
        <v>9</v>
      </c>
      <c r="AF12" t="s">
        <v>10</v>
      </c>
      <c r="AG12">
        <v>162</v>
      </c>
      <c r="AH12">
        <v>16.25</v>
      </c>
      <c r="AI12">
        <v>37.07</v>
      </c>
    </row>
    <row r="13" spans="1:35" x14ac:dyDescent="0.2">
      <c r="A13" t="s">
        <v>101</v>
      </c>
      <c r="B13" t="s">
        <v>102</v>
      </c>
      <c r="C13">
        <v>2</v>
      </c>
      <c r="D13" t="s">
        <v>103</v>
      </c>
      <c r="E13">
        <v>25</v>
      </c>
      <c r="F13" t="s">
        <v>12</v>
      </c>
      <c r="G13">
        <v>12</v>
      </c>
      <c r="H13">
        <v>728</v>
      </c>
      <c r="I13">
        <v>433</v>
      </c>
      <c r="J13">
        <v>59.48</v>
      </c>
      <c r="K13">
        <v>295</v>
      </c>
      <c r="L13">
        <v>40.520000000000003</v>
      </c>
      <c r="M13">
        <v>12</v>
      </c>
      <c r="N13">
        <v>1.65</v>
      </c>
      <c r="O13">
        <v>4.07</v>
      </c>
      <c r="P13">
        <v>8</v>
      </c>
      <c r="Q13">
        <v>1.1000000000000001</v>
      </c>
      <c r="R13">
        <v>2.71</v>
      </c>
      <c r="S13">
        <v>275</v>
      </c>
      <c r="T13">
        <v>37.770000000000003</v>
      </c>
      <c r="U13">
        <v>93.22</v>
      </c>
      <c r="V13">
        <v>1</v>
      </c>
      <c r="W13" t="s">
        <v>105</v>
      </c>
      <c r="X13" t="s">
        <v>7</v>
      </c>
      <c r="Y13" t="s">
        <v>8</v>
      </c>
      <c r="Z13">
        <v>163</v>
      </c>
      <c r="AA13">
        <v>22.39</v>
      </c>
      <c r="AB13">
        <v>59.27</v>
      </c>
      <c r="AC13">
        <v>2</v>
      </c>
      <c r="AD13" t="s">
        <v>106</v>
      </c>
      <c r="AE13" t="s">
        <v>9</v>
      </c>
      <c r="AF13" t="s">
        <v>10</v>
      </c>
      <c r="AG13">
        <v>112</v>
      </c>
      <c r="AH13">
        <v>15.38</v>
      </c>
      <c r="AI13">
        <v>40.729999999999997</v>
      </c>
    </row>
    <row r="14" spans="1:35" x14ac:dyDescent="0.2">
      <c r="A14" t="s">
        <v>101</v>
      </c>
      <c r="B14" t="s">
        <v>102</v>
      </c>
      <c r="C14">
        <v>2</v>
      </c>
      <c r="D14" t="s">
        <v>103</v>
      </c>
      <c r="E14">
        <v>25</v>
      </c>
      <c r="F14" t="s">
        <v>12</v>
      </c>
      <c r="G14">
        <v>13</v>
      </c>
      <c r="H14">
        <v>880</v>
      </c>
      <c r="I14">
        <v>565</v>
      </c>
      <c r="J14">
        <v>64.2</v>
      </c>
      <c r="K14">
        <v>315</v>
      </c>
      <c r="L14">
        <v>35.799999999999997</v>
      </c>
      <c r="M14">
        <v>19</v>
      </c>
      <c r="N14">
        <v>2.16</v>
      </c>
      <c r="O14">
        <v>6.03</v>
      </c>
      <c r="P14">
        <v>8</v>
      </c>
      <c r="Q14">
        <v>0.91</v>
      </c>
      <c r="R14">
        <v>2.54</v>
      </c>
      <c r="S14">
        <v>288</v>
      </c>
      <c r="T14">
        <v>32.729999999999997</v>
      </c>
      <c r="U14">
        <v>91.43</v>
      </c>
      <c r="V14">
        <v>1</v>
      </c>
      <c r="W14" t="s">
        <v>105</v>
      </c>
      <c r="X14" t="s">
        <v>7</v>
      </c>
      <c r="Y14" t="s">
        <v>8</v>
      </c>
      <c r="Z14">
        <v>157</v>
      </c>
      <c r="AA14">
        <v>17.84</v>
      </c>
      <c r="AB14">
        <v>54.51</v>
      </c>
      <c r="AC14">
        <v>2</v>
      </c>
      <c r="AD14" t="s">
        <v>106</v>
      </c>
      <c r="AE14" t="s">
        <v>9</v>
      </c>
      <c r="AF14" t="s">
        <v>10</v>
      </c>
      <c r="AG14">
        <v>131</v>
      </c>
      <c r="AH14">
        <v>14.89</v>
      </c>
      <c r="AI14">
        <v>45.49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Q31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29</v>
      </c>
      <c r="F1" s="3" t="s">
        <v>117</v>
      </c>
    </row>
    <row r="2" spans="1:17" ht="13.5" thickBot="1" x14ac:dyDescent="0.25">
      <c r="C2" s="4" t="s">
        <v>30</v>
      </c>
    </row>
    <row r="3" spans="1:17" s="2" customFormat="1" ht="25.5" customHeight="1" x14ac:dyDescent="0.2">
      <c r="C3" s="5">
        <f ca="1">NOW()</f>
        <v>42865.427934259256</v>
      </c>
      <c r="M3" s="63" t="s">
        <v>8</v>
      </c>
      <c r="N3" s="64" t="s">
        <v>7</v>
      </c>
      <c r="O3" s="63" t="s">
        <v>10</v>
      </c>
      <c r="P3" s="65" t="s">
        <v>9</v>
      </c>
    </row>
    <row r="4" spans="1:17" ht="24.75" thickBot="1" x14ac:dyDescent="0.25">
      <c r="A4" s="6" t="s">
        <v>31</v>
      </c>
      <c r="B4" s="6" t="s">
        <v>32</v>
      </c>
      <c r="C4" s="7" t="s">
        <v>33</v>
      </c>
      <c r="D4" s="8" t="s">
        <v>34</v>
      </c>
      <c r="E4" s="7" t="s">
        <v>0</v>
      </c>
      <c r="F4" s="7" t="s">
        <v>35</v>
      </c>
      <c r="G4" s="7" t="s">
        <v>1</v>
      </c>
      <c r="H4" s="7" t="s">
        <v>36</v>
      </c>
      <c r="I4" s="7" t="s">
        <v>2</v>
      </c>
      <c r="J4" s="7" t="s">
        <v>28</v>
      </c>
      <c r="K4" s="7" t="s">
        <v>3</v>
      </c>
      <c r="L4" s="7" t="s">
        <v>4</v>
      </c>
      <c r="M4" s="66" t="s">
        <v>5</v>
      </c>
      <c r="N4" s="67" t="s">
        <v>6</v>
      </c>
      <c r="O4" s="66" t="s">
        <v>5</v>
      </c>
      <c r="P4" s="68" t="s">
        <v>6</v>
      </c>
    </row>
    <row r="5" spans="1:17" s="35" customFormat="1" ht="15" x14ac:dyDescent="0.25">
      <c r="A5" s="40">
        <v>2</v>
      </c>
      <c r="B5" s="41" t="s">
        <v>37</v>
      </c>
      <c r="C5" s="42" t="s">
        <v>20</v>
      </c>
      <c r="D5" s="43"/>
      <c r="E5" s="45">
        <f>SUM(E6:E18)</f>
        <v>11788</v>
      </c>
      <c r="F5" s="45">
        <f>SUM(F6:F18)</f>
        <v>6768</v>
      </c>
      <c r="G5" s="45">
        <f>SUM(G6:G18)</f>
        <v>5020</v>
      </c>
      <c r="H5" s="46">
        <f>G5/E5</f>
        <v>0.42585680352901256</v>
      </c>
      <c r="I5" s="45">
        <f>SUM(I6:I18)</f>
        <v>228</v>
      </c>
      <c r="J5" s="47">
        <f>I5/E5</f>
        <v>1.9341703427214117E-2</v>
      </c>
      <c r="K5" s="45">
        <f>SUM(K6:K18)</f>
        <v>110</v>
      </c>
      <c r="L5" s="48">
        <f>SUM(L6:L18)</f>
        <v>4682</v>
      </c>
      <c r="M5" s="42">
        <f>SUM(M6:M18)</f>
        <v>2856</v>
      </c>
      <c r="N5" s="59">
        <f>M5/$L5</f>
        <v>0.60999572832123028</v>
      </c>
      <c r="O5" s="42">
        <f>SUM(O6:O18)</f>
        <v>1826</v>
      </c>
      <c r="P5" s="59">
        <f>O5/$L5</f>
        <v>0.39000427167876978</v>
      </c>
      <c r="Q5" s="35">
        <f t="shared" ref="Q5:Q18" si="0">IF(AND(NOT(ISBLANK($L5)),NOT(ISBLANK($D5))),$E5,0)</f>
        <v>0</v>
      </c>
    </row>
    <row r="6" spans="1:17" s="9" customFormat="1" ht="21" x14ac:dyDescent="0.55000000000000004">
      <c r="B6" s="10"/>
      <c r="C6" s="49" t="s">
        <v>12</v>
      </c>
      <c r="D6" s="50">
        <v>1</v>
      </c>
      <c r="E6" s="51">
        <f>IMPORT4!H2</f>
        <v>809</v>
      </c>
      <c r="F6" s="51">
        <f>IMPORT4!I2</f>
        <v>430</v>
      </c>
      <c r="G6" s="51">
        <f>IMPORT4!K2</f>
        <v>379</v>
      </c>
      <c r="H6" s="36">
        <f>G6/E6</f>
        <v>0.46847960444993819</v>
      </c>
      <c r="I6" s="51">
        <f>IMPORT4!M2</f>
        <v>28</v>
      </c>
      <c r="J6" s="36">
        <f>I6/E6</f>
        <v>3.4610630407911E-2</v>
      </c>
      <c r="K6" s="51">
        <f>IMPORT4!P2</f>
        <v>7</v>
      </c>
      <c r="L6" s="53">
        <f>IMPORT4!S2</f>
        <v>344</v>
      </c>
      <c r="M6" s="49">
        <f>IMPORT4!Z2</f>
        <v>192</v>
      </c>
      <c r="N6" s="58">
        <f>M6/L6</f>
        <v>0.55813953488372092</v>
      </c>
      <c r="O6" s="49">
        <f>IMPORT4!AG2</f>
        <v>152</v>
      </c>
      <c r="P6" s="58">
        <f>O6/L6</f>
        <v>0.44186046511627908</v>
      </c>
      <c r="Q6" s="9">
        <f t="shared" si="0"/>
        <v>809</v>
      </c>
    </row>
    <row r="7" spans="1:17" s="9" customFormat="1" ht="21" x14ac:dyDescent="0.55000000000000004">
      <c r="B7" s="10"/>
      <c r="C7" s="49" t="s">
        <v>12</v>
      </c>
      <c r="D7" s="50">
        <v>2</v>
      </c>
      <c r="E7" s="51">
        <f>IMPORT4!H3</f>
        <v>860</v>
      </c>
      <c r="F7" s="51">
        <f>IMPORT4!I3</f>
        <v>503</v>
      </c>
      <c r="G7" s="51">
        <f>IMPORT4!K3</f>
        <v>357</v>
      </c>
      <c r="H7" s="36">
        <f t="shared" ref="H7:H18" si="1">G7/E7</f>
        <v>0.41511627906976745</v>
      </c>
      <c r="I7" s="51">
        <f>IMPORT4!M3</f>
        <v>14</v>
      </c>
      <c r="J7" s="36">
        <f t="shared" ref="J7:J18" si="2">I7/E7</f>
        <v>1.627906976744186E-2</v>
      </c>
      <c r="K7" s="51">
        <f>IMPORT4!P3</f>
        <v>8</v>
      </c>
      <c r="L7" s="53">
        <f>IMPORT4!S3</f>
        <v>335</v>
      </c>
      <c r="M7" s="49">
        <f>IMPORT4!Z3</f>
        <v>217</v>
      </c>
      <c r="N7" s="58">
        <f t="shared" ref="N7:N18" si="3">M7/L7</f>
        <v>0.64776119402985077</v>
      </c>
      <c r="O7" s="49">
        <f>IMPORT4!AG3</f>
        <v>118</v>
      </c>
      <c r="P7" s="58">
        <f t="shared" ref="P7:P18" si="4">O7/L7</f>
        <v>0.35223880597014923</v>
      </c>
      <c r="Q7" s="9">
        <f t="shared" si="0"/>
        <v>860</v>
      </c>
    </row>
    <row r="8" spans="1:17" s="9" customFormat="1" ht="21" x14ac:dyDescent="0.55000000000000004">
      <c r="B8" s="10"/>
      <c r="C8" s="49" t="s">
        <v>12</v>
      </c>
      <c r="D8" s="50">
        <v>3</v>
      </c>
      <c r="E8" s="51">
        <f>IMPORT4!H4</f>
        <v>1104</v>
      </c>
      <c r="F8" s="51">
        <f>IMPORT4!I4</f>
        <v>668</v>
      </c>
      <c r="G8" s="51">
        <f>IMPORT4!K4</f>
        <v>436</v>
      </c>
      <c r="H8" s="36">
        <f t="shared" si="1"/>
        <v>0.39492753623188404</v>
      </c>
      <c r="I8" s="51">
        <f>IMPORT4!M4</f>
        <v>21</v>
      </c>
      <c r="J8" s="36">
        <f t="shared" si="2"/>
        <v>1.9021739130434784E-2</v>
      </c>
      <c r="K8" s="51">
        <f>IMPORT4!P4</f>
        <v>14</v>
      </c>
      <c r="L8" s="53">
        <f>IMPORT4!S4</f>
        <v>401</v>
      </c>
      <c r="M8" s="49">
        <f>IMPORT4!Z4</f>
        <v>244</v>
      </c>
      <c r="N8" s="58">
        <f t="shared" si="3"/>
        <v>0.60847880299251866</v>
      </c>
      <c r="O8" s="49">
        <f>IMPORT4!AG4</f>
        <v>157</v>
      </c>
      <c r="P8" s="58">
        <f t="shared" si="4"/>
        <v>0.39152119700748128</v>
      </c>
      <c r="Q8" s="9">
        <f t="shared" si="0"/>
        <v>1104</v>
      </c>
    </row>
    <row r="9" spans="1:17" s="9" customFormat="1" ht="21" x14ac:dyDescent="0.55000000000000004">
      <c r="B9" s="10"/>
      <c r="C9" s="49" t="s">
        <v>12</v>
      </c>
      <c r="D9" s="50">
        <v>4</v>
      </c>
      <c r="E9" s="51">
        <f>IMPORT4!H5</f>
        <v>1215</v>
      </c>
      <c r="F9" s="51">
        <f>IMPORT4!I5</f>
        <v>672</v>
      </c>
      <c r="G9" s="51">
        <f>IMPORT4!K5</f>
        <v>543</v>
      </c>
      <c r="H9" s="36">
        <f t="shared" si="1"/>
        <v>0.44691358024691358</v>
      </c>
      <c r="I9" s="51">
        <f>IMPORT4!M5</f>
        <v>30</v>
      </c>
      <c r="J9" s="36">
        <f t="shared" si="2"/>
        <v>2.4691358024691357E-2</v>
      </c>
      <c r="K9" s="51">
        <f>IMPORT4!P5</f>
        <v>20</v>
      </c>
      <c r="L9" s="53">
        <f>IMPORT4!S5</f>
        <v>493</v>
      </c>
      <c r="M9" s="49">
        <f>IMPORT4!Z5</f>
        <v>318</v>
      </c>
      <c r="N9" s="58">
        <f t="shared" si="3"/>
        <v>0.64503042596348881</v>
      </c>
      <c r="O9" s="49">
        <f>IMPORT4!AG5</f>
        <v>175</v>
      </c>
      <c r="P9" s="58">
        <f t="shared" si="4"/>
        <v>0.35496957403651114</v>
      </c>
      <c r="Q9" s="9">
        <f t="shared" si="0"/>
        <v>1215</v>
      </c>
    </row>
    <row r="10" spans="1:17" s="9" customFormat="1" ht="21" x14ac:dyDescent="0.55000000000000004">
      <c r="B10" s="10"/>
      <c r="C10" s="49" t="s">
        <v>12</v>
      </c>
      <c r="D10" s="50">
        <v>5</v>
      </c>
      <c r="E10" s="51">
        <f>IMPORT4!H6</f>
        <v>649</v>
      </c>
      <c r="F10" s="51">
        <f>IMPORT4!I6</f>
        <v>415</v>
      </c>
      <c r="G10" s="51">
        <f>IMPORT4!K6</f>
        <v>234</v>
      </c>
      <c r="H10" s="36">
        <f t="shared" si="1"/>
        <v>0.36055469953775038</v>
      </c>
      <c r="I10" s="51">
        <f>IMPORT4!M6</f>
        <v>8</v>
      </c>
      <c r="J10" s="36">
        <f t="shared" si="2"/>
        <v>1.2326656394453005E-2</v>
      </c>
      <c r="K10" s="51">
        <f>IMPORT4!P6</f>
        <v>0</v>
      </c>
      <c r="L10" s="53">
        <f>IMPORT4!S6</f>
        <v>226</v>
      </c>
      <c r="M10" s="49">
        <f>IMPORT4!Z6</f>
        <v>133</v>
      </c>
      <c r="N10" s="58">
        <f t="shared" si="3"/>
        <v>0.58849557522123896</v>
      </c>
      <c r="O10" s="49">
        <f>IMPORT4!AG6</f>
        <v>93</v>
      </c>
      <c r="P10" s="58">
        <f t="shared" si="4"/>
        <v>0.41150442477876104</v>
      </c>
      <c r="Q10" s="9">
        <f t="shared" si="0"/>
        <v>649</v>
      </c>
    </row>
    <row r="11" spans="1:17" s="9" customFormat="1" ht="21" x14ac:dyDescent="0.55000000000000004">
      <c r="B11" s="10"/>
      <c r="C11" s="49" t="s">
        <v>12</v>
      </c>
      <c r="D11" s="50">
        <v>6</v>
      </c>
      <c r="E11" s="51">
        <f>IMPORT4!H7</f>
        <v>672</v>
      </c>
      <c r="F11" s="51">
        <f>IMPORT4!I7</f>
        <v>428</v>
      </c>
      <c r="G11" s="51">
        <f>IMPORT4!K7</f>
        <v>244</v>
      </c>
      <c r="H11" s="36">
        <f t="shared" si="1"/>
        <v>0.36309523809523808</v>
      </c>
      <c r="I11" s="51">
        <f>IMPORT4!M7</f>
        <v>9</v>
      </c>
      <c r="J11" s="36">
        <f t="shared" si="2"/>
        <v>1.3392857142857142E-2</v>
      </c>
      <c r="K11" s="51">
        <f>IMPORT4!P7</f>
        <v>10</v>
      </c>
      <c r="L11" s="53">
        <f>IMPORT4!S7</f>
        <v>225</v>
      </c>
      <c r="M11" s="49">
        <f>IMPORT4!Z7</f>
        <v>128</v>
      </c>
      <c r="N11" s="58">
        <f t="shared" si="3"/>
        <v>0.56888888888888889</v>
      </c>
      <c r="O11" s="49">
        <f>IMPORT4!AG7</f>
        <v>97</v>
      </c>
      <c r="P11" s="58">
        <f t="shared" si="4"/>
        <v>0.43111111111111111</v>
      </c>
      <c r="Q11" s="9">
        <f t="shared" si="0"/>
        <v>672</v>
      </c>
    </row>
    <row r="12" spans="1:17" s="9" customFormat="1" ht="21" x14ac:dyDescent="0.55000000000000004">
      <c r="B12" s="10"/>
      <c r="C12" s="49" t="s">
        <v>12</v>
      </c>
      <c r="D12" s="50">
        <v>7</v>
      </c>
      <c r="E12" s="51">
        <f>IMPORT4!H8</f>
        <v>709</v>
      </c>
      <c r="F12" s="51">
        <f>IMPORT4!I8</f>
        <v>438</v>
      </c>
      <c r="G12" s="51">
        <f>IMPORT4!K8</f>
        <v>271</v>
      </c>
      <c r="H12" s="36">
        <f t="shared" si="1"/>
        <v>0.38222849083215799</v>
      </c>
      <c r="I12" s="51">
        <f>IMPORT4!M8</f>
        <v>11</v>
      </c>
      <c r="J12" s="36">
        <f t="shared" si="2"/>
        <v>1.5514809590973202E-2</v>
      </c>
      <c r="K12" s="51">
        <f>IMPORT4!P8</f>
        <v>7</v>
      </c>
      <c r="L12" s="53">
        <f>IMPORT4!S8</f>
        <v>253</v>
      </c>
      <c r="M12" s="49">
        <f>IMPORT4!Z8</f>
        <v>174</v>
      </c>
      <c r="N12" s="58">
        <f t="shared" si="3"/>
        <v>0.68774703557312256</v>
      </c>
      <c r="O12" s="49">
        <f>IMPORT4!AG8</f>
        <v>79</v>
      </c>
      <c r="P12" s="58">
        <f t="shared" si="4"/>
        <v>0.31225296442687744</v>
      </c>
      <c r="Q12" s="9">
        <f t="shared" si="0"/>
        <v>709</v>
      </c>
    </row>
    <row r="13" spans="1:17" s="9" customFormat="1" ht="21" x14ac:dyDescent="0.55000000000000004">
      <c r="B13" s="10"/>
      <c r="C13" s="49" t="s">
        <v>12</v>
      </c>
      <c r="D13" s="50">
        <v>8</v>
      </c>
      <c r="E13" s="51">
        <f>IMPORT4!H9</f>
        <v>919</v>
      </c>
      <c r="F13" s="51">
        <f>IMPORT4!I9</f>
        <v>543</v>
      </c>
      <c r="G13" s="51">
        <f>IMPORT4!K9</f>
        <v>376</v>
      </c>
      <c r="H13" s="36">
        <f t="shared" si="1"/>
        <v>0.40914036996735581</v>
      </c>
      <c r="I13" s="51">
        <f>IMPORT4!M9</f>
        <v>9</v>
      </c>
      <c r="J13" s="36">
        <f t="shared" si="2"/>
        <v>9.7932535364526653E-3</v>
      </c>
      <c r="K13" s="51">
        <f>IMPORT4!P9</f>
        <v>10</v>
      </c>
      <c r="L13" s="53">
        <f>IMPORT4!S9</f>
        <v>357</v>
      </c>
      <c r="M13" s="49">
        <f>IMPORT4!Z9</f>
        <v>221</v>
      </c>
      <c r="N13" s="58">
        <f t="shared" si="3"/>
        <v>0.61904761904761907</v>
      </c>
      <c r="O13" s="49">
        <f>IMPORT4!AG9</f>
        <v>136</v>
      </c>
      <c r="P13" s="58">
        <f t="shared" si="4"/>
        <v>0.38095238095238093</v>
      </c>
      <c r="Q13" s="9">
        <f t="shared" si="0"/>
        <v>919</v>
      </c>
    </row>
    <row r="14" spans="1:17" s="9" customFormat="1" ht="21" x14ac:dyDescent="0.55000000000000004">
      <c r="B14" s="10"/>
      <c r="C14" s="49" t="s">
        <v>12</v>
      </c>
      <c r="D14" s="50">
        <v>9</v>
      </c>
      <c r="E14" s="51">
        <f>IMPORT4!H10</f>
        <v>1060</v>
      </c>
      <c r="F14" s="51">
        <f>IMPORT4!I10</f>
        <v>617</v>
      </c>
      <c r="G14" s="51">
        <f>IMPORT4!K10</f>
        <v>443</v>
      </c>
      <c r="H14" s="36">
        <f t="shared" si="1"/>
        <v>0.41792452830188681</v>
      </c>
      <c r="I14" s="51">
        <f>IMPORT4!M10</f>
        <v>12</v>
      </c>
      <c r="J14" s="36">
        <f t="shared" si="2"/>
        <v>1.1320754716981131E-2</v>
      </c>
      <c r="K14" s="51">
        <f>IMPORT4!P10</f>
        <v>7</v>
      </c>
      <c r="L14" s="53">
        <f>IMPORT4!S10</f>
        <v>424</v>
      </c>
      <c r="M14" s="49">
        <f>IMPORT4!Z10</f>
        <v>239</v>
      </c>
      <c r="N14" s="58">
        <f t="shared" si="3"/>
        <v>0.56367924528301883</v>
      </c>
      <c r="O14" s="49">
        <f>IMPORT4!AG10</f>
        <v>185</v>
      </c>
      <c r="P14" s="58">
        <f t="shared" si="4"/>
        <v>0.43632075471698112</v>
      </c>
      <c r="Q14" s="9">
        <f t="shared" si="0"/>
        <v>1060</v>
      </c>
    </row>
    <row r="15" spans="1:17" s="9" customFormat="1" ht="21" x14ac:dyDescent="0.55000000000000004">
      <c r="B15" s="10"/>
      <c r="C15" s="49" t="s">
        <v>12</v>
      </c>
      <c r="D15" s="50">
        <v>10</v>
      </c>
      <c r="E15" s="51">
        <f>IMPORT4!H11</f>
        <v>1186</v>
      </c>
      <c r="F15" s="51">
        <f>IMPORT4!I11</f>
        <v>524</v>
      </c>
      <c r="G15" s="51">
        <f>IMPORT4!K11</f>
        <v>662</v>
      </c>
      <c r="H15" s="36">
        <f t="shared" si="1"/>
        <v>0.55817875210792578</v>
      </c>
      <c r="I15" s="51">
        <f>IMPORT4!M11</f>
        <v>31</v>
      </c>
      <c r="J15" s="36">
        <f t="shared" si="2"/>
        <v>2.6138279932546374E-2</v>
      </c>
      <c r="K15" s="51">
        <f>IMPORT4!P11</f>
        <v>7</v>
      </c>
      <c r="L15" s="53">
        <f>IMPORT4!S11</f>
        <v>624</v>
      </c>
      <c r="M15" s="49">
        <f>IMPORT4!Z11</f>
        <v>395</v>
      </c>
      <c r="N15" s="58">
        <f t="shared" si="3"/>
        <v>0.63301282051282048</v>
      </c>
      <c r="O15" s="49">
        <f>IMPORT4!AG11</f>
        <v>229</v>
      </c>
      <c r="P15" s="58">
        <f t="shared" si="4"/>
        <v>0.36698717948717946</v>
      </c>
      <c r="Q15" s="9">
        <f t="shared" si="0"/>
        <v>1186</v>
      </c>
    </row>
    <row r="16" spans="1:17" s="9" customFormat="1" ht="21" x14ac:dyDescent="0.55000000000000004">
      <c r="B16" s="10"/>
      <c r="C16" s="49" t="s">
        <v>12</v>
      </c>
      <c r="D16" s="50">
        <v>11</v>
      </c>
      <c r="E16" s="51">
        <f>IMPORT4!H12</f>
        <v>997</v>
      </c>
      <c r="F16" s="51">
        <f>IMPORT4!I12</f>
        <v>532</v>
      </c>
      <c r="G16" s="51">
        <f>IMPORT4!K12</f>
        <v>465</v>
      </c>
      <c r="H16" s="36">
        <f t="shared" si="1"/>
        <v>0.46639919759277831</v>
      </c>
      <c r="I16" s="51">
        <f>IMPORT4!M12</f>
        <v>24</v>
      </c>
      <c r="J16" s="36">
        <f t="shared" si="2"/>
        <v>2.4072216649949848E-2</v>
      </c>
      <c r="K16" s="51">
        <f>IMPORT4!P12</f>
        <v>4</v>
      </c>
      <c r="L16" s="53">
        <f>IMPORT4!S12</f>
        <v>437</v>
      </c>
      <c r="M16" s="49">
        <f>IMPORT4!Z12</f>
        <v>275</v>
      </c>
      <c r="N16" s="58">
        <f t="shared" si="3"/>
        <v>0.62929061784897022</v>
      </c>
      <c r="O16" s="49">
        <f>IMPORT4!AG12</f>
        <v>162</v>
      </c>
      <c r="P16" s="58">
        <f t="shared" si="4"/>
        <v>0.37070938215102978</v>
      </c>
      <c r="Q16" s="9">
        <f t="shared" si="0"/>
        <v>997</v>
      </c>
    </row>
    <row r="17" spans="2:17" s="9" customFormat="1" ht="21" x14ac:dyDescent="0.55000000000000004">
      <c r="B17" s="10"/>
      <c r="C17" s="49" t="s">
        <v>12</v>
      </c>
      <c r="D17" s="50">
        <v>12</v>
      </c>
      <c r="E17" s="51">
        <f>IMPORT4!H13</f>
        <v>728</v>
      </c>
      <c r="F17" s="51">
        <f>IMPORT4!I13</f>
        <v>433</v>
      </c>
      <c r="G17" s="51">
        <f>IMPORT4!K13</f>
        <v>295</v>
      </c>
      <c r="H17" s="36">
        <f t="shared" si="1"/>
        <v>0.40521978021978022</v>
      </c>
      <c r="I17" s="51">
        <f>IMPORT4!M13</f>
        <v>12</v>
      </c>
      <c r="J17" s="36">
        <f t="shared" si="2"/>
        <v>1.6483516483516484E-2</v>
      </c>
      <c r="K17" s="51">
        <f>IMPORT4!P13</f>
        <v>8</v>
      </c>
      <c r="L17" s="53">
        <f>IMPORT4!S13</f>
        <v>275</v>
      </c>
      <c r="M17" s="49">
        <f>IMPORT4!Z13</f>
        <v>163</v>
      </c>
      <c r="N17" s="58">
        <f t="shared" si="3"/>
        <v>0.59272727272727277</v>
      </c>
      <c r="O17" s="49">
        <f>IMPORT4!AG13</f>
        <v>112</v>
      </c>
      <c r="P17" s="58">
        <f t="shared" si="4"/>
        <v>0.40727272727272729</v>
      </c>
      <c r="Q17" s="9">
        <f t="shared" si="0"/>
        <v>728</v>
      </c>
    </row>
    <row r="18" spans="2:17" s="9" customFormat="1" ht="21.75" thickBot="1" x14ac:dyDescent="0.6">
      <c r="B18" s="10"/>
      <c r="C18" s="54" t="s">
        <v>12</v>
      </c>
      <c r="D18" s="55">
        <v>13</v>
      </c>
      <c r="E18" s="56">
        <f>IMPORT4!H14</f>
        <v>880</v>
      </c>
      <c r="F18" s="56">
        <f>IMPORT4!I14</f>
        <v>565</v>
      </c>
      <c r="G18" s="56">
        <f>IMPORT4!K14</f>
        <v>315</v>
      </c>
      <c r="H18" s="61">
        <f t="shared" si="1"/>
        <v>0.35795454545454547</v>
      </c>
      <c r="I18" s="56">
        <f>IMPORT4!M14</f>
        <v>19</v>
      </c>
      <c r="J18" s="61">
        <f t="shared" si="2"/>
        <v>2.1590909090909091E-2</v>
      </c>
      <c r="K18" s="56">
        <f>IMPORT4!P14</f>
        <v>8</v>
      </c>
      <c r="L18" s="57">
        <f>IMPORT4!S14</f>
        <v>288</v>
      </c>
      <c r="M18" s="54">
        <f>IMPORT4!Z14</f>
        <v>157</v>
      </c>
      <c r="N18" s="62">
        <f t="shared" si="3"/>
        <v>0.54513888888888884</v>
      </c>
      <c r="O18" s="54">
        <f>IMPORT4!AG14</f>
        <v>131</v>
      </c>
      <c r="P18" s="62">
        <f t="shared" si="4"/>
        <v>0.4548611111111111</v>
      </c>
      <c r="Q18" s="9">
        <f t="shared" si="0"/>
        <v>880</v>
      </c>
    </row>
    <row r="19" spans="2:17" ht="13.5" thickBot="1" x14ac:dyDescent="0.25">
      <c r="C19" s="11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>
        <f>SUM(Q5:Q18)</f>
        <v>11788</v>
      </c>
    </row>
    <row r="20" spans="2:17" ht="13.5" thickBot="1" x14ac:dyDescent="0.25"/>
    <row r="21" spans="2:17" s="2" customFormat="1" x14ac:dyDescent="0.2">
      <c r="M21" s="13" t="str">
        <f>M3</f>
        <v>Emmanuel</v>
      </c>
      <c r="N21" s="14" t="str">
        <f>N3</f>
        <v>MACRON</v>
      </c>
      <c r="O21" s="13" t="str">
        <f>O3</f>
        <v>Marine</v>
      </c>
      <c r="P21" s="14" t="str">
        <f>P3</f>
        <v>LE PEN</v>
      </c>
    </row>
    <row r="22" spans="2:17" s="18" customFormat="1" ht="36.75" thickBot="1" x14ac:dyDescent="0.25">
      <c r="C22" s="15" t="s">
        <v>75</v>
      </c>
      <c r="D22" s="8" t="s">
        <v>76</v>
      </c>
      <c r="E22" s="15" t="s">
        <v>0</v>
      </c>
      <c r="F22" s="15" t="s">
        <v>77</v>
      </c>
      <c r="G22" s="15" t="s">
        <v>1</v>
      </c>
      <c r="H22" s="15" t="s">
        <v>36</v>
      </c>
      <c r="I22" s="15" t="s">
        <v>2</v>
      </c>
      <c r="J22" s="15" t="s">
        <v>28</v>
      </c>
      <c r="K22" s="15" t="s">
        <v>3</v>
      </c>
      <c r="L22" s="15" t="s">
        <v>4</v>
      </c>
      <c r="M22" s="16" t="s">
        <v>5</v>
      </c>
      <c r="N22" s="17" t="s">
        <v>6</v>
      </c>
      <c r="O22" s="16" t="s">
        <v>5</v>
      </c>
      <c r="P22" s="17" t="s">
        <v>6</v>
      </c>
    </row>
    <row r="23" spans="2:17" s="27" customFormat="1" ht="25.5" customHeight="1" thickBot="1" x14ac:dyDescent="0.25">
      <c r="C23" s="19" t="s">
        <v>20</v>
      </c>
      <c r="D23" s="20">
        <f>COUNTA(D5:D18)</f>
        <v>13</v>
      </c>
      <c r="E23" s="20">
        <f t="shared" ref="E23:P23" si="5">E5</f>
        <v>11788</v>
      </c>
      <c r="F23" s="20">
        <f t="shared" si="5"/>
        <v>6768</v>
      </c>
      <c r="G23" s="20">
        <f t="shared" si="5"/>
        <v>5020</v>
      </c>
      <c r="H23" s="21">
        <f t="shared" si="5"/>
        <v>0.42585680352901256</v>
      </c>
      <c r="I23" s="22">
        <f t="shared" si="5"/>
        <v>228</v>
      </c>
      <c r="J23" s="21">
        <f t="shared" si="5"/>
        <v>1.9341703427214117E-2</v>
      </c>
      <c r="K23" s="20">
        <f t="shared" si="5"/>
        <v>110</v>
      </c>
      <c r="L23" s="20">
        <f t="shared" si="5"/>
        <v>4682</v>
      </c>
      <c r="M23" s="23">
        <f t="shared" si="5"/>
        <v>2856</v>
      </c>
      <c r="N23" s="24">
        <f t="shared" si="5"/>
        <v>0.60999572832123028</v>
      </c>
      <c r="O23" s="25">
        <f t="shared" si="5"/>
        <v>1826</v>
      </c>
      <c r="P23" s="26">
        <f t="shared" si="5"/>
        <v>0.39000427167876978</v>
      </c>
    </row>
    <row r="25" spans="2:17" x14ac:dyDescent="0.2">
      <c r="F25" s="28" t="s">
        <v>78</v>
      </c>
      <c r="G25" s="29">
        <f>(236-COUNTBLANK(G5:G18))/236</f>
        <v>1</v>
      </c>
      <c r="I25" s="30"/>
      <c r="J25" s="30"/>
    </row>
    <row r="26" spans="2:17" x14ac:dyDescent="0.2">
      <c r="F26" s="28" t="s">
        <v>79</v>
      </c>
      <c r="G26" s="31">
        <f>Q19/E23</f>
        <v>1</v>
      </c>
      <c r="I26" s="32"/>
      <c r="J26" s="32"/>
    </row>
    <row r="27" spans="2:17" x14ac:dyDescent="0.2">
      <c r="I27" s="33"/>
      <c r="J27" s="33"/>
    </row>
    <row r="29" spans="2:17" x14ac:dyDescent="0.2">
      <c r="K29" s="30"/>
      <c r="L29" s="30"/>
    </row>
    <row r="30" spans="2:17" x14ac:dyDescent="0.2">
      <c r="K30" s="32"/>
      <c r="L30" s="32"/>
    </row>
    <row r="31" spans="2:17" x14ac:dyDescent="0.2">
      <c r="K31" s="34"/>
      <c r="L31" s="34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opLeftCell="N1" workbookViewId="0">
      <selection activeCell="J1" sqref="A1:AI7"/>
    </sheetView>
  </sheetViews>
  <sheetFormatPr baseColWidth="10" defaultRowHeight="12.75" x14ac:dyDescent="0.2"/>
  <sheetData>
    <row r="1" spans="1:35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0</v>
      </c>
      <c r="I1" t="s">
        <v>87</v>
      </c>
      <c r="J1" t="s">
        <v>88</v>
      </c>
      <c r="K1" t="s">
        <v>1</v>
      </c>
      <c r="L1" t="s">
        <v>89</v>
      </c>
      <c r="M1" t="s">
        <v>2</v>
      </c>
      <c r="N1" t="s">
        <v>90</v>
      </c>
      <c r="O1" t="s">
        <v>91</v>
      </c>
      <c r="P1" t="s">
        <v>3</v>
      </c>
      <c r="Q1" t="s">
        <v>92</v>
      </c>
      <c r="R1" t="s">
        <v>93</v>
      </c>
      <c r="S1" t="s">
        <v>4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5</v>
      </c>
      <c r="AA1" t="s">
        <v>100</v>
      </c>
      <c r="AB1" t="s">
        <v>6</v>
      </c>
    </row>
    <row r="2" spans="1:35" x14ac:dyDescent="0.2">
      <c r="A2" t="s">
        <v>101</v>
      </c>
      <c r="B2" t="s">
        <v>102</v>
      </c>
      <c r="C2">
        <v>1</v>
      </c>
      <c r="D2" t="s">
        <v>110</v>
      </c>
      <c r="E2">
        <v>29</v>
      </c>
      <c r="F2" t="s">
        <v>111</v>
      </c>
      <c r="G2">
        <v>1</v>
      </c>
      <c r="H2">
        <v>1206</v>
      </c>
      <c r="I2">
        <v>701</v>
      </c>
      <c r="J2">
        <v>58.13</v>
      </c>
      <c r="K2">
        <v>505</v>
      </c>
      <c r="L2">
        <v>41.87</v>
      </c>
      <c r="M2">
        <v>22</v>
      </c>
      <c r="N2">
        <v>1.82</v>
      </c>
      <c r="O2">
        <v>4.3600000000000003</v>
      </c>
      <c r="P2">
        <v>10</v>
      </c>
      <c r="Q2">
        <v>0.83</v>
      </c>
      <c r="R2">
        <v>1.98</v>
      </c>
      <c r="S2">
        <v>473</v>
      </c>
      <c r="T2">
        <v>39.22</v>
      </c>
      <c r="U2">
        <v>93.66</v>
      </c>
      <c r="V2">
        <v>1</v>
      </c>
      <c r="W2" t="s">
        <v>105</v>
      </c>
      <c r="X2" t="s">
        <v>7</v>
      </c>
      <c r="Y2" t="s">
        <v>8</v>
      </c>
      <c r="Z2">
        <v>238</v>
      </c>
      <c r="AA2">
        <v>19.73</v>
      </c>
      <c r="AB2">
        <v>50.32</v>
      </c>
      <c r="AC2">
        <v>2</v>
      </c>
      <c r="AD2" t="s">
        <v>106</v>
      </c>
      <c r="AE2" t="s">
        <v>9</v>
      </c>
      <c r="AF2" t="s">
        <v>10</v>
      </c>
      <c r="AG2">
        <v>235</v>
      </c>
      <c r="AH2">
        <v>19.489999999999998</v>
      </c>
      <c r="AI2">
        <v>49.68</v>
      </c>
    </row>
    <row r="3" spans="1:35" x14ac:dyDescent="0.2">
      <c r="A3" t="s">
        <v>101</v>
      </c>
      <c r="B3" t="s">
        <v>102</v>
      </c>
      <c r="C3">
        <v>1</v>
      </c>
      <c r="D3" t="s">
        <v>110</v>
      </c>
      <c r="E3">
        <v>29</v>
      </c>
      <c r="F3" t="s">
        <v>111</v>
      </c>
      <c r="G3">
        <v>2</v>
      </c>
      <c r="H3">
        <v>1563</v>
      </c>
      <c r="I3">
        <v>820</v>
      </c>
      <c r="J3">
        <v>52.46</v>
      </c>
      <c r="K3">
        <v>743</v>
      </c>
      <c r="L3">
        <v>47.54</v>
      </c>
      <c r="M3">
        <v>12</v>
      </c>
      <c r="N3">
        <v>0.77</v>
      </c>
      <c r="O3">
        <v>1.62</v>
      </c>
      <c r="P3">
        <v>22</v>
      </c>
      <c r="Q3">
        <v>1.41</v>
      </c>
      <c r="R3">
        <v>2.96</v>
      </c>
      <c r="S3">
        <v>709</v>
      </c>
      <c r="T3">
        <v>45.36</v>
      </c>
      <c r="U3">
        <v>95.42</v>
      </c>
      <c r="V3">
        <v>1</v>
      </c>
      <c r="W3" t="s">
        <v>105</v>
      </c>
      <c r="X3" t="s">
        <v>7</v>
      </c>
      <c r="Y3" t="s">
        <v>8</v>
      </c>
      <c r="Z3">
        <v>425</v>
      </c>
      <c r="AA3">
        <v>27.19</v>
      </c>
      <c r="AB3">
        <v>59.94</v>
      </c>
      <c r="AC3">
        <v>2</v>
      </c>
      <c r="AD3" t="s">
        <v>106</v>
      </c>
      <c r="AE3" t="s">
        <v>9</v>
      </c>
      <c r="AF3" t="s">
        <v>10</v>
      </c>
      <c r="AG3">
        <v>284</v>
      </c>
      <c r="AH3">
        <v>18.170000000000002</v>
      </c>
      <c r="AI3">
        <v>40.06</v>
      </c>
    </row>
    <row r="4" spans="1:35" x14ac:dyDescent="0.2">
      <c r="A4" t="s">
        <v>101</v>
      </c>
      <c r="B4" t="s">
        <v>102</v>
      </c>
      <c r="C4">
        <v>1</v>
      </c>
      <c r="D4" t="s">
        <v>110</v>
      </c>
      <c r="E4">
        <v>29</v>
      </c>
      <c r="F4" t="s">
        <v>111</v>
      </c>
      <c r="G4">
        <v>3</v>
      </c>
      <c r="H4">
        <v>2155</v>
      </c>
      <c r="I4">
        <v>1066</v>
      </c>
      <c r="J4">
        <v>49.47</v>
      </c>
      <c r="K4">
        <v>1089</v>
      </c>
      <c r="L4">
        <v>50.53</v>
      </c>
      <c r="M4">
        <v>30</v>
      </c>
      <c r="N4">
        <v>1.39</v>
      </c>
      <c r="O4">
        <v>2.75</v>
      </c>
      <c r="P4">
        <v>30</v>
      </c>
      <c r="Q4">
        <v>1.39</v>
      </c>
      <c r="R4">
        <v>2.75</v>
      </c>
      <c r="S4">
        <v>1029</v>
      </c>
      <c r="T4">
        <v>47.75</v>
      </c>
      <c r="U4">
        <v>94.49</v>
      </c>
      <c r="V4">
        <v>1</v>
      </c>
      <c r="W4" t="s">
        <v>105</v>
      </c>
      <c r="X4" t="s">
        <v>7</v>
      </c>
      <c r="Y4" t="s">
        <v>8</v>
      </c>
      <c r="Z4">
        <v>507</v>
      </c>
      <c r="AA4">
        <v>23.53</v>
      </c>
      <c r="AB4">
        <v>49.27</v>
      </c>
      <c r="AC4">
        <v>2</v>
      </c>
      <c r="AD4" t="s">
        <v>106</v>
      </c>
      <c r="AE4" t="s">
        <v>9</v>
      </c>
      <c r="AF4" t="s">
        <v>10</v>
      </c>
      <c r="AG4">
        <v>522</v>
      </c>
      <c r="AH4">
        <v>24.22</v>
      </c>
      <c r="AI4">
        <v>50.73</v>
      </c>
    </row>
    <row r="5" spans="1:35" x14ac:dyDescent="0.2">
      <c r="A5" t="s">
        <v>101</v>
      </c>
      <c r="B5" t="s">
        <v>102</v>
      </c>
      <c r="C5">
        <v>1</v>
      </c>
      <c r="D5" t="s">
        <v>110</v>
      </c>
      <c r="E5">
        <v>29</v>
      </c>
      <c r="F5" t="s">
        <v>111</v>
      </c>
      <c r="G5">
        <v>4</v>
      </c>
      <c r="H5">
        <v>1563</v>
      </c>
      <c r="I5">
        <v>798</v>
      </c>
      <c r="J5">
        <v>51.06</v>
      </c>
      <c r="K5">
        <v>765</v>
      </c>
      <c r="L5">
        <v>48.94</v>
      </c>
      <c r="M5">
        <v>36</v>
      </c>
      <c r="N5">
        <v>2.2999999999999998</v>
      </c>
      <c r="O5">
        <v>4.71</v>
      </c>
      <c r="P5">
        <v>30</v>
      </c>
      <c r="Q5">
        <v>1.92</v>
      </c>
      <c r="R5">
        <v>3.92</v>
      </c>
      <c r="S5">
        <v>699</v>
      </c>
      <c r="T5">
        <v>44.72</v>
      </c>
      <c r="U5">
        <v>91.37</v>
      </c>
      <c r="V5">
        <v>1</v>
      </c>
      <c r="W5" t="s">
        <v>105</v>
      </c>
      <c r="X5" t="s">
        <v>7</v>
      </c>
      <c r="Y5" t="s">
        <v>8</v>
      </c>
      <c r="Z5">
        <v>379</v>
      </c>
      <c r="AA5">
        <v>24.25</v>
      </c>
      <c r="AB5">
        <v>54.22</v>
      </c>
      <c r="AC5">
        <v>2</v>
      </c>
      <c r="AD5" t="s">
        <v>106</v>
      </c>
      <c r="AE5" t="s">
        <v>9</v>
      </c>
      <c r="AF5" t="s">
        <v>10</v>
      </c>
      <c r="AG5">
        <v>320</v>
      </c>
      <c r="AH5">
        <v>20.47</v>
      </c>
      <c r="AI5">
        <v>45.78</v>
      </c>
    </row>
    <row r="6" spans="1:35" x14ac:dyDescent="0.2">
      <c r="A6" t="s">
        <v>101</v>
      </c>
      <c r="B6" t="s">
        <v>102</v>
      </c>
      <c r="C6">
        <v>1</v>
      </c>
      <c r="D6" t="s">
        <v>110</v>
      </c>
      <c r="E6">
        <v>29</v>
      </c>
      <c r="F6" t="s">
        <v>111</v>
      </c>
      <c r="G6">
        <v>5</v>
      </c>
      <c r="H6">
        <v>1724</v>
      </c>
      <c r="I6">
        <v>792</v>
      </c>
      <c r="J6">
        <v>45.94</v>
      </c>
      <c r="K6">
        <v>932</v>
      </c>
      <c r="L6">
        <v>54.06</v>
      </c>
      <c r="M6">
        <v>38</v>
      </c>
      <c r="N6">
        <v>2.2000000000000002</v>
      </c>
      <c r="O6">
        <v>4.08</v>
      </c>
      <c r="P6">
        <v>10</v>
      </c>
      <c r="Q6">
        <v>0.57999999999999996</v>
      </c>
      <c r="R6">
        <v>1.07</v>
      </c>
      <c r="S6">
        <v>884</v>
      </c>
      <c r="T6">
        <v>51.28</v>
      </c>
      <c r="U6">
        <v>94.85</v>
      </c>
      <c r="V6">
        <v>1</v>
      </c>
      <c r="W6" t="s">
        <v>105</v>
      </c>
      <c r="X6" t="s">
        <v>7</v>
      </c>
      <c r="Y6" t="s">
        <v>8</v>
      </c>
      <c r="Z6">
        <v>465</v>
      </c>
      <c r="AA6">
        <v>26.97</v>
      </c>
      <c r="AB6">
        <v>52.6</v>
      </c>
      <c r="AC6">
        <v>2</v>
      </c>
      <c r="AD6" t="s">
        <v>106</v>
      </c>
      <c r="AE6" t="s">
        <v>9</v>
      </c>
      <c r="AF6" t="s">
        <v>10</v>
      </c>
      <c r="AG6">
        <v>419</v>
      </c>
      <c r="AH6">
        <v>24.3</v>
      </c>
      <c r="AI6">
        <v>47.4</v>
      </c>
    </row>
    <row r="7" spans="1:35" x14ac:dyDescent="0.2">
      <c r="A7" t="s">
        <v>101</v>
      </c>
      <c r="B7" t="s">
        <v>102</v>
      </c>
      <c r="C7">
        <v>1</v>
      </c>
      <c r="D7" t="s">
        <v>110</v>
      </c>
      <c r="E7">
        <v>29</v>
      </c>
      <c r="F7" t="s">
        <v>111</v>
      </c>
      <c r="G7">
        <v>6</v>
      </c>
      <c r="H7">
        <v>927</v>
      </c>
      <c r="I7">
        <v>495</v>
      </c>
      <c r="J7">
        <v>53.4</v>
      </c>
      <c r="K7">
        <v>432</v>
      </c>
      <c r="L7">
        <v>46.6</v>
      </c>
      <c r="M7">
        <v>14</v>
      </c>
      <c r="N7">
        <v>1.51</v>
      </c>
      <c r="O7">
        <v>3.24</v>
      </c>
      <c r="P7">
        <v>12</v>
      </c>
      <c r="Q7">
        <v>1.29</v>
      </c>
      <c r="R7">
        <v>2.78</v>
      </c>
      <c r="S7">
        <v>406</v>
      </c>
      <c r="T7">
        <v>43.8</v>
      </c>
      <c r="U7">
        <v>93.98</v>
      </c>
      <c r="V7">
        <v>1</v>
      </c>
      <c r="W7" t="s">
        <v>105</v>
      </c>
      <c r="X7" t="s">
        <v>7</v>
      </c>
      <c r="Y7" t="s">
        <v>8</v>
      </c>
      <c r="Z7">
        <v>133</v>
      </c>
      <c r="AA7">
        <v>14.35</v>
      </c>
      <c r="AB7">
        <v>32.76</v>
      </c>
      <c r="AC7">
        <v>2</v>
      </c>
      <c r="AD7" t="s">
        <v>106</v>
      </c>
      <c r="AE7" t="s">
        <v>9</v>
      </c>
      <c r="AF7" t="s">
        <v>10</v>
      </c>
      <c r="AG7">
        <v>273</v>
      </c>
      <c r="AH7">
        <v>29.45</v>
      </c>
      <c r="AI7">
        <v>67.239999999999995</v>
      </c>
    </row>
    <row r="8" spans="1:35" x14ac:dyDescent="0.2">
      <c r="A8" t="s">
        <v>101</v>
      </c>
      <c r="B8" t="s">
        <v>102</v>
      </c>
      <c r="C8">
        <v>1</v>
      </c>
      <c r="D8" t="s">
        <v>110</v>
      </c>
      <c r="E8">
        <v>29</v>
      </c>
      <c r="F8" t="s">
        <v>111</v>
      </c>
      <c r="G8">
        <v>7</v>
      </c>
      <c r="H8">
        <v>995</v>
      </c>
      <c r="I8">
        <v>517</v>
      </c>
      <c r="J8">
        <v>51.96</v>
      </c>
      <c r="K8">
        <v>478</v>
      </c>
      <c r="L8">
        <v>48.04</v>
      </c>
      <c r="M8">
        <v>14</v>
      </c>
      <c r="N8">
        <v>1.41</v>
      </c>
      <c r="O8">
        <v>2.93</v>
      </c>
      <c r="P8">
        <v>12</v>
      </c>
      <c r="Q8">
        <v>1.21</v>
      </c>
      <c r="R8">
        <v>2.5099999999999998</v>
      </c>
      <c r="S8">
        <v>452</v>
      </c>
      <c r="T8">
        <v>45.43</v>
      </c>
      <c r="U8">
        <v>94.56</v>
      </c>
      <c r="V8">
        <v>1</v>
      </c>
      <c r="W8" t="s">
        <v>105</v>
      </c>
      <c r="X8" t="s">
        <v>7</v>
      </c>
      <c r="Y8" t="s">
        <v>8</v>
      </c>
      <c r="Z8">
        <v>162</v>
      </c>
      <c r="AA8">
        <v>16.28</v>
      </c>
      <c r="AB8">
        <v>35.840000000000003</v>
      </c>
      <c r="AC8">
        <v>2</v>
      </c>
      <c r="AD8" t="s">
        <v>106</v>
      </c>
      <c r="AE8" t="s">
        <v>9</v>
      </c>
      <c r="AF8" t="s">
        <v>10</v>
      </c>
      <c r="AG8">
        <v>290</v>
      </c>
      <c r="AH8">
        <v>29.15</v>
      </c>
      <c r="AI8">
        <v>64.16</v>
      </c>
    </row>
    <row r="9" spans="1:35" x14ac:dyDescent="0.2">
      <c r="A9" t="s">
        <v>101</v>
      </c>
      <c r="B9" t="s">
        <v>102</v>
      </c>
      <c r="C9">
        <v>1</v>
      </c>
      <c r="D9" t="s">
        <v>110</v>
      </c>
      <c r="E9">
        <v>29</v>
      </c>
      <c r="F9" t="s">
        <v>111</v>
      </c>
      <c r="G9">
        <v>8</v>
      </c>
      <c r="H9">
        <v>1451</v>
      </c>
      <c r="I9">
        <v>929</v>
      </c>
      <c r="J9">
        <v>64.02</v>
      </c>
      <c r="K9">
        <v>522</v>
      </c>
      <c r="L9">
        <v>35.979999999999997</v>
      </c>
      <c r="M9">
        <v>25</v>
      </c>
      <c r="N9">
        <v>1.72</v>
      </c>
      <c r="O9">
        <v>4.79</v>
      </c>
      <c r="P9">
        <v>17</v>
      </c>
      <c r="Q9">
        <v>1.17</v>
      </c>
      <c r="R9">
        <v>3.26</v>
      </c>
      <c r="S9">
        <v>480</v>
      </c>
      <c r="T9">
        <v>33.08</v>
      </c>
      <c r="U9">
        <v>91.95</v>
      </c>
      <c r="V9">
        <v>1</v>
      </c>
      <c r="W9" t="s">
        <v>105</v>
      </c>
      <c r="X9" t="s">
        <v>7</v>
      </c>
      <c r="Y9" t="s">
        <v>8</v>
      </c>
      <c r="Z9">
        <v>255</v>
      </c>
      <c r="AA9">
        <v>17.57</v>
      </c>
      <c r="AB9">
        <v>53.13</v>
      </c>
      <c r="AC9">
        <v>2</v>
      </c>
      <c r="AD9" t="s">
        <v>106</v>
      </c>
      <c r="AE9" t="s">
        <v>9</v>
      </c>
      <c r="AF9" t="s">
        <v>10</v>
      </c>
      <c r="AG9">
        <v>225</v>
      </c>
      <c r="AH9">
        <v>15.51</v>
      </c>
      <c r="AI9">
        <v>46.88</v>
      </c>
    </row>
    <row r="10" spans="1:35" x14ac:dyDescent="0.2">
      <c r="A10" t="s">
        <v>101</v>
      </c>
      <c r="B10" t="s">
        <v>102</v>
      </c>
      <c r="C10">
        <v>1</v>
      </c>
      <c r="D10" t="s">
        <v>110</v>
      </c>
      <c r="E10">
        <v>29</v>
      </c>
      <c r="F10" t="s">
        <v>111</v>
      </c>
      <c r="G10">
        <v>9</v>
      </c>
      <c r="H10">
        <v>1302</v>
      </c>
      <c r="I10">
        <v>732</v>
      </c>
      <c r="J10">
        <v>56.22</v>
      </c>
      <c r="K10">
        <v>570</v>
      </c>
      <c r="L10">
        <v>43.78</v>
      </c>
      <c r="M10">
        <v>29</v>
      </c>
      <c r="N10">
        <v>2.23</v>
      </c>
      <c r="O10">
        <v>5.09</v>
      </c>
      <c r="P10">
        <v>13</v>
      </c>
      <c r="Q10">
        <v>1</v>
      </c>
      <c r="R10">
        <v>2.2799999999999998</v>
      </c>
      <c r="S10">
        <v>528</v>
      </c>
      <c r="T10">
        <v>40.549999999999997</v>
      </c>
      <c r="U10">
        <v>92.63</v>
      </c>
      <c r="V10">
        <v>1</v>
      </c>
      <c r="W10" t="s">
        <v>105</v>
      </c>
      <c r="X10" t="s">
        <v>7</v>
      </c>
      <c r="Y10" t="s">
        <v>8</v>
      </c>
      <c r="Z10">
        <v>249</v>
      </c>
      <c r="AA10">
        <v>19.12</v>
      </c>
      <c r="AB10">
        <v>47.16</v>
      </c>
      <c r="AC10">
        <v>2</v>
      </c>
      <c r="AD10" t="s">
        <v>106</v>
      </c>
      <c r="AE10" t="s">
        <v>9</v>
      </c>
      <c r="AF10" t="s">
        <v>10</v>
      </c>
      <c r="AG10">
        <v>279</v>
      </c>
      <c r="AH10">
        <v>21.43</v>
      </c>
      <c r="AI10">
        <v>52.84</v>
      </c>
    </row>
    <row r="11" spans="1:35" x14ac:dyDescent="0.2">
      <c r="A11" t="s">
        <v>101</v>
      </c>
      <c r="B11" t="s">
        <v>102</v>
      </c>
      <c r="C11">
        <v>1</v>
      </c>
      <c r="D11" t="s">
        <v>110</v>
      </c>
      <c r="E11">
        <v>29</v>
      </c>
      <c r="F11" t="s">
        <v>111</v>
      </c>
      <c r="G11">
        <v>10</v>
      </c>
      <c r="H11">
        <v>232</v>
      </c>
      <c r="I11">
        <v>87</v>
      </c>
      <c r="J11">
        <v>37.5</v>
      </c>
      <c r="K11">
        <v>145</v>
      </c>
      <c r="L11">
        <v>62.5</v>
      </c>
      <c r="M11">
        <v>0</v>
      </c>
      <c r="N11">
        <v>0</v>
      </c>
      <c r="O11">
        <v>0</v>
      </c>
      <c r="P11">
        <v>5</v>
      </c>
      <c r="Q11">
        <v>2.16</v>
      </c>
      <c r="R11">
        <v>3.45</v>
      </c>
      <c r="S11">
        <v>140</v>
      </c>
      <c r="T11">
        <v>60.34</v>
      </c>
      <c r="U11">
        <v>96.55</v>
      </c>
      <c r="V11">
        <v>1</v>
      </c>
      <c r="W11" t="s">
        <v>105</v>
      </c>
      <c r="X11" t="s">
        <v>7</v>
      </c>
      <c r="Y11" t="s">
        <v>8</v>
      </c>
      <c r="Z11">
        <v>37</v>
      </c>
      <c r="AA11">
        <v>15.95</v>
      </c>
      <c r="AB11">
        <v>26.43</v>
      </c>
      <c r="AC11">
        <v>2</v>
      </c>
      <c r="AD11" t="s">
        <v>106</v>
      </c>
      <c r="AE11" t="s">
        <v>9</v>
      </c>
      <c r="AF11" t="s">
        <v>10</v>
      </c>
      <c r="AG11">
        <v>103</v>
      </c>
      <c r="AH11">
        <v>44.4</v>
      </c>
      <c r="AI11">
        <v>73.569999999999993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IMPORT1</vt:lpstr>
      <vt:lpstr>ARUE</vt:lpstr>
      <vt:lpstr>IMPORT2</vt:lpstr>
      <vt:lpstr>FAAA</vt:lpstr>
      <vt:lpstr>IMPORT3</vt:lpstr>
      <vt:lpstr>HITIAA O TE RA</vt:lpstr>
      <vt:lpstr>IMPORT4</vt:lpstr>
      <vt:lpstr>MAHINA</vt:lpstr>
      <vt:lpstr>IMPORT5</vt:lpstr>
      <vt:lpstr>MOOREA MAIAO</vt:lpstr>
      <vt:lpstr>IMPORT6</vt:lpstr>
      <vt:lpstr>PAEA</vt:lpstr>
      <vt:lpstr>IMPORT7</vt:lpstr>
      <vt:lpstr>PAPARA</vt:lpstr>
      <vt:lpstr>IMPPORT8</vt:lpstr>
      <vt:lpstr>PAPEETE</vt:lpstr>
      <vt:lpstr>IMPORT9</vt:lpstr>
      <vt:lpstr>PIRAE</vt:lpstr>
      <vt:lpstr>IMPORT10</vt:lpstr>
      <vt:lpstr>PUNAAUIA</vt:lpstr>
      <vt:lpstr>IMPORT11</vt:lpstr>
      <vt:lpstr>TAIARAPU E</vt:lpstr>
      <vt:lpstr>IMPORT12</vt:lpstr>
      <vt:lpstr>TAIARAPU O</vt:lpstr>
      <vt:lpstr>IMPORT13</vt:lpstr>
      <vt:lpstr>TEVA I UTA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Presse ELECTIONS</dc:title>
  <dc:subject>Fichier ELECTION pour la Communication</dc:subject>
  <dc:creator>Capucine MONG YEN</dc:creator>
  <cp:keywords>election presse communication</cp:keywords>
  <cp:lastModifiedBy>Capucine MONG YEN</cp:lastModifiedBy>
  <cp:revision>39</cp:revision>
  <cp:lastPrinted>2017-05-09T17:55:35Z</cp:lastPrinted>
  <dcterms:created xsi:type="dcterms:W3CDTF">2017-05-04T01:34:25Z</dcterms:created>
  <dcterms:modified xsi:type="dcterms:W3CDTF">2017-05-10T20:16:14Z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1</vt:i4>
  </property>
</Properties>
</file>